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c\Desktop\Documente Ali Scoala Doctorala\"/>
    </mc:Choice>
  </mc:AlternateContent>
  <bookViews>
    <workbookView xWindow="-105" yWindow="-105" windowWidth="19425" windowHeight="10425" activeTab="1"/>
  </bookViews>
  <sheets>
    <sheet name="Sheet1" sheetId="1" r:id="rId1"/>
    <sheet name="Sheet2" sheetId="2" r:id="rId2"/>
    <sheet name="Sheet3" sheetId="3" r:id="rId3"/>
  </sheets>
  <definedNames>
    <definedName name="_xlnm.Print_Titles" localSheetId="0">Sheet1!$6:$6</definedName>
  </definedNames>
  <calcPr calcId="152511"/>
</workbook>
</file>

<file path=xl/calcChain.xml><?xml version="1.0" encoding="utf-8"?>
<calcChain xmlns="http://schemas.openxmlformats.org/spreadsheetml/2006/main">
  <c r="C71" i="2" l="1"/>
  <c r="C50" i="2"/>
  <c r="C42" i="2"/>
  <c r="C43" i="2"/>
  <c r="C44" i="2"/>
  <c r="C45" i="2"/>
  <c r="C46" i="2"/>
  <c r="C47" i="2"/>
  <c r="C48" i="2"/>
  <c r="C49" i="2"/>
  <c r="C38" i="2"/>
  <c r="C39" i="2"/>
  <c r="C40" i="2"/>
  <c r="C41" i="2"/>
  <c r="C31" i="2"/>
  <c r="C32" i="2"/>
  <c r="C33" i="2"/>
  <c r="C34" i="2"/>
  <c r="C35" i="2"/>
  <c r="C36" i="2"/>
  <c r="C37" i="2"/>
  <c r="C26" i="2"/>
  <c r="C27" i="2"/>
  <c r="C28" i="2"/>
  <c r="C29" i="2"/>
  <c r="C30" i="2"/>
  <c r="C21" i="2"/>
  <c r="C22" i="2"/>
  <c r="C23" i="2"/>
  <c r="C24" i="2"/>
  <c r="C25" i="2"/>
  <c r="C17" i="2"/>
  <c r="C18" i="2"/>
  <c r="C19" i="2"/>
  <c r="C20" i="2"/>
  <c r="C13" i="2"/>
  <c r="C14" i="2"/>
  <c r="C15" i="2"/>
  <c r="C16" i="2"/>
  <c r="C12" i="2"/>
  <c r="C11" i="2"/>
  <c r="C10" i="2"/>
  <c r="C9" i="2"/>
  <c r="E66" i="2"/>
  <c r="E65" i="2"/>
  <c r="E64" i="2"/>
  <c r="E63" i="2"/>
  <c r="E62" i="2"/>
  <c r="E50" i="2"/>
  <c r="E45" i="2"/>
  <c r="E47" i="2"/>
  <c r="E46" i="2"/>
  <c r="E44" i="2"/>
  <c r="E43" i="2"/>
  <c r="E42" i="2"/>
  <c r="E41" i="2"/>
  <c r="E40" i="2"/>
  <c r="E39" i="2"/>
  <c r="E38" i="2"/>
  <c r="E37" i="2"/>
  <c r="E35" i="2"/>
  <c r="E34" i="2"/>
  <c r="E28" i="2"/>
  <c r="E25" i="2"/>
  <c r="E24" i="2"/>
  <c r="E23" i="2"/>
  <c r="E22" i="2"/>
  <c r="E21" i="2"/>
  <c r="E19" i="2"/>
  <c r="E18" i="2"/>
  <c r="E17" i="2"/>
  <c r="E16" i="2"/>
  <c r="E11" i="2"/>
  <c r="E10" i="2"/>
  <c r="D66" i="2"/>
  <c r="D65" i="2"/>
  <c r="D64" i="2"/>
  <c r="D63" i="2"/>
  <c r="D62" i="2"/>
  <c r="D50" i="2"/>
  <c r="D47" i="2"/>
  <c r="D44" i="2"/>
  <c r="D46" i="2"/>
  <c r="D45" i="2"/>
  <c r="D43" i="2"/>
  <c r="D42" i="2"/>
  <c r="D41" i="2"/>
  <c r="D40" i="2"/>
  <c r="D39" i="2"/>
  <c r="D38" i="2"/>
  <c r="D37" i="2"/>
  <c r="D35" i="2"/>
  <c r="D34" i="2"/>
  <c r="D28" i="2"/>
  <c r="D25" i="2"/>
  <c r="D24" i="2"/>
  <c r="D23" i="2"/>
  <c r="D22" i="2"/>
  <c r="D19" i="2"/>
  <c r="D16" i="2"/>
  <c r="D17" i="2"/>
  <c r="D18" i="2"/>
  <c r="D15" i="2"/>
  <c r="D11" i="2"/>
  <c r="D12" i="2"/>
  <c r="D13" i="2"/>
  <c r="D14" i="2"/>
  <c r="D10" i="2"/>
  <c r="D9" i="2"/>
  <c r="E108" i="1"/>
  <c r="E72" i="1"/>
  <c r="E71" i="1"/>
  <c r="E70" i="1"/>
  <c r="E50" i="1"/>
  <c r="E47" i="1"/>
  <c r="E48" i="1"/>
  <c r="E49" i="1"/>
  <c r="E44" i="1"/>
  <c r="E45" i="1"/>
  <c r="E46" i="1"/>
  <c r="E41" i="1"/>
  <c r="E42" i="1"/>
  <c r="E43" i="1"/>
  <c r="E38" i="1"/>
  <c r="E39" i="1"/>
  <c r="E40" i="1"/>
  <c r="E35" i="1"/>
  <c r="E36" i="1"/>
  <c r="E37" i="1"/>
  <c r="E32" i="1"/>
  <c r="E33" i="1"/>
  <c r="E34" i="1"/>
  <c r="E28" i="1"/>
  <c r="E29" i="1"/>
  <c r="E30" i="1"/>
  <c r="E31" i="1"/>
  <c r="E25" i="1"/>
  <c r="E26" i="1"/>
  <c r="E27" i="1"/>
  <c r="E21" i="1"/>
  <c r="E22" i="1"/>
  <c r="E23" i="1"/>
  <c r="E24" i="1"/>
  <c r="E17" i="1"/>
  <c r="E18" i="1"/>
  <c r="E19" i="1"/>
  <c r="E20" i="1"/>
  <c r="E13" i="1"/>
  <c r="E14" i="1"/>
  <c r="E15" i="1"/>
  <c r="E16" i="1"/>
  <c r="E10" i="1"/>
  <c r="E11" i="1"/>
  <c r="E12" i="1"/>
  <c r="E9" i="1"/>
  <c r="E71" i="2" l="1"/>
  <c r="D71" i="2"/>
  <c r="B71" i="2"/>
  <c r="C96" i="2" l="1"/>
  <c r="E78" i="1" l="1"/>
  <c r="E73" i="1"/>
  <c r="F116" i="1"/>
  <c r="E116" i="1"/>
  <c r="D116" i="1"/>
  <c r="C116" i="1"/>
  <c r="E8" i="1"/>
  <c r="H108" i="1"/>
  <c r="E86" i="1"/>
  <c r="E79" i="1"/>
  <c r="E77" i="1"/>
  <c r="E76" i="1"/>
  <c r="E75" i="1"/>
  <c r="E74" i="1"/>
  <c r="E88" i="1"/>
  <c r="E87" i="1"/>
  <c r="E84" i="1"/>
  <c r="E89" i="1"/>
  <c r="E85" i="1"/>
  <c r="E83" i="1"/>
  <c r="E82" i="1"/>
  <c r="E90" i="1"/>
  <c r="E81" i="1"/>
  <c r="E80" i="1"/>
</calcChain>
</file>

<file path=xl/sharedStrings.xml><?xml version="1.0" encoding="utf-8"?>
<sst xmlns="http://schemas.openxmlformats.org/spreadsheetml/2006/main" count="217" uniqueCount="169">
  <si>
    <t>Lucrari</t>
  </si>
  <si>
    <t>FIC</t>
  </si>
  <si>
    <t>NP</t>
  </si>
  <si>
    <t>NC</t>
  </si>
  <si>
    <t>TOTAL</t>
  </si>
  <si>
    <t>Comisia Inginerie Chimica, Inginerie Medicala, Stiinta Materialelor si Nanomaterialelor</t>
  </si>
  <si>
    <t>Indeplinirea criteriilor  CNATDCU</t>
  </si>
  <si>
    <t>Nr. Autori</t>
  </si>
  <si>
    <t>Brevete internationale</t>
  </si>
  <si>
    <t>Criterii CNATDCU - Profesor</t>
  </si>
  <si>
    <t>Criterii CNATDCU - Conferentiar</t>
  </si>
  <si>
    <t>≥15</t>
  </si>
  <si>
    <t>≥20</t>
  </si>
  <si>
    <t>Nr.</t>
  </si>
  <si>
    <t xml:space="preserve">Articole ISI </t>
  </si>
  <si>
    <t>Articole ISI - autor principal</t>
  </si>
  <si>
    <t>NTOP</t>
  </si>
  <si>
    <t>NCO</t>
  </si>
  <si>
    <t>≥2</t>
  </si>
  <si>
    <t>≥4</t>
  </si>
  <si>
    <t>Legenda: NP=nr total de articole in reviste ISI unde candidatul este autor principal (prim autor sau de corespondenta); NTOP=numar total articole in reviste ISI cotate in zona rosie (25%, Q1) in calitate de autor principal, FIC=factor de impact calculat conform comisia 8; FI = factorul de impact al revistei valabil 2017/2018; NC=numar total citari - din baza Scopus (se exclud autocitarile candidatului); NCO=nr contracte de cercetare-dezvoltare-inovare obtinute prin competitie la nivel national sau international si contracte cu tertii de minim 10000 euro (Director/Responsabil).</t>
  </si>
  <si>
    <t>≥10</t>
  </si>
  <si>
    <t>≥30</t>
  </si>
  <si>
    <t>≥50</t>
  </si>
  <si>
    <t>≥120</t>
  </si>
  <si>
    <t>≥1 (director/responsabil)</t>
  </si>
  <si>
    <t>≥1 (director)</t>
  </si>
  <si>
    <t>Contracte cercetare ca director/responsabil</t>
  </si>
  <si>
    <t>Brevete nationale</t>
  </si>
  <si>
    <t>ORDIN 6129/2016 valabile din 2017</t>
  </si>
  <si>
    <t xml:space="preserve"> </t>
  </si>
  <si>
    <t>Q4</t>
  </si>
  <si>
    <t>Ion Alina Catrinel</t>
  </si>
  <si>
    <t>SIIN ERA NET 2016-2018, NANO Transfer, RWTH Aachen University, UPB Bucharest</t>
  </si>
  <si>
    <t>” Microtehnologia obtinerii de biosenzori miniaturizati pentru detectare rapida a contaminantilor din produse alimentare”, cod proiect 3855, nr. 52173/01.10.2008 (nr.intern UPB CH 420805), cordonator IMT, UPB partener 1, PN II, Program 4-Parteneriate in domenii prioritare, 2008-2011</t>
  </si>
  <si>
    <t>Universitatea Politehnica din Bucuresti, Facultatea de Chimie Aplicata si Stiinta Materialelor, Departament Chimie Analitica si Ingineria Mediului Ion Alina Catrinel</t>
  </si>
  <si>
    <t>Articol ISI Q1 Autor principal</t>
  </si>
  <si>
    <t xml:space="preserve"> R.M.Senin, I.Ion, O.Ovidiu, B.Vasile, R.Stoica, R.Ganea, A.C.Ion, Sorption of Bisphenol A (BPA) in Aqueous Solutions on Fullerene C60, Rev.Chim.(Bucureşti),69(6), pp. 1309 – 1314, 2018,  ISSN: 0034-7752,  WOS:000438397400004, Q3
</t>
  </si>
  <si>
    <t>R.M.Senin, I.Ion, O.Oprea, R.Stoica, R. Ganea, A.C Ion, “Sorption of bisphenol a in aqueous solutions on irradiated and as-grown multiwalled carbon nanotubes”, Revista de chimie, 69(5),2018, 1233-1239, ISSN: 0034-7752,  WOS:000434954100042, Q3</t>
  </si>
  <si>
    <t>L.Capra, M.Manolache, Ion, I., Radu, E., Ion, A.C., The optimization and validation of a method for Sb determination from pet by ICP-OES, Revista de chimie, 68(9),2017 , pp. 1969-1973, WOS:000416748800004,ISSN: 0034-7752,Q3</t>
  </si>
  <si>
    <t>D. Bogdan, A.-O.A.J Muklive,.,I. Ion, A.C. Ion, Ammonium adsorption on oxidized exfoliated graphite nanoplatelets, Environmental Engineering and Management Journal,16(3),2017, 543-552, ISSN1582-9596, WOS:000403508600005,  Q3</t>
  </si>
  <si>
    <t>E.Radu, R.Stoica, S.M.Doncea, G.Vasilievici, E.E.Oprescu, I.Bolocan, Ahmed Jassimmuklive Al-Ogaidl, I.Ion, A.C.Ion, “ Vancomycin sorption on pristine and oxidized exfoliated graphite nanoplatelets”, Rev.Chim.(Bucharest) 67 (3), 2016, p.401-407, ISSN 0034-7752, WOS:000375364800003, Q3</t>
  </si>
  <si>
    <t>D.Bogdan, G.A Rizea, I. Ion, A.C. Ion, “ Ammonium adsorption on exfoliated graphite nanoplatelets “, Rev.Chim.(Bucharest) 67 (11), 2016, p.2231-2236, , ISSN 0034-7752, WOS:000388361900022, Q3</t>
  </si>
  <si>
    <t>Ion, I., Sirbu, F., Ion, A.C., Thermophysical investigations of exfoliated graphite nanoplatelets and active carbon in binary aqueous environments at different temperatures, Journal of Materials Science, 50 (2), 2015, pp. 587-598, ISSN: 0022-2461,WOS:000345407900009 ,  DOI: 10.1007/s10853-014-8616-2, WOS:000345407900009, Q2</t>
  </si>
  <si>
    <t>A.C.Ion, J.-C.Moutet, A.Pailleret, A.Popescu, E.Saint-Aman, E.Siebert, E.M. Ungureanu, "Electrochemical recognition of metal cations by poly(crown ether ferrocene) films investigated by cyclic voltammetry and electrochemical impedance spectroscopy", Journal of Electroanalytical Chemistry, 464 (1),1999, pp. 24-30, Elsevier, ISSN 1572-6657,  WOS:000079381100003, Q1</t>
  </si>
  <si>
    <t>A.C.Ion, J.-C.Moutet, A.Pailleret, A.Popescu, E.Saint-Aman, E.Siebert, E.M. Ungureanu, "Electrochemical recognition of metal cations by poly(crown ether ferrocene) films investigated by cyclic voltammetry and electrochemical impedance spectroscopy", Journal of Electroanalytical Chemistry, 464 (1),1999, pp. 24-30, Elsevier, ISSN 1572-6657,  WOS:000079381100003</t>
  </si>
  <si>
    <t xml:space="preserve"> Sirbu, F., Ion, A.C., Capra, L.,  Ion, I. , "A thermodynamics study on the tetrahydrofuran effect in exfoliated graphite nanoplatelets and activated carbon mixtures at temperatures between 293.15 and 308.15K", Advances in Materials Science and Engineering, Open AccessVolume 2018, 29 March 2018, Article number 9106043, WOS:000429679400001</t>
  </si>
  <si>
    <t>M.Mihon, C.S.Tuta, A,C.Ion, J.Koziorowski,D.Niculae, V. Lavric, D.Drăgănescu, D., "Influence of the separation parameters applied for determination of impurities FDG and CLDG", Farmacia 65(1), 2017,p.153-158, ISSN 0014-8237,   WOS:000394478400024</t>
  </si>
  <si>
    <t>Mihon, M., Tuta, C.S., Ion, A.C., Niculae, D., Lavric, V.,"Fast method for the determination of residual solvents in radiopharmaceutical products", Rev.Chim.(Bucharest) 68 (4), 2017, p.666-670, ISSN 0034-7752, WOS:000400732400007</t>
  </si>
  <si>
    <t>Radu, E., Ion, A.C., Sirbu, F., Ion, I., "Adsorption of endocrine disruptors on exfoliated graphene nanoplatelets", Environmental Engineering and Management Journal, 14 (3), 2015, pp. 551-558, 2015, ISSN:1592-9596, WOS:000352652700007, Q3</t>
  </si>
  <si>
    <t xml:space="preserve">M.Claeys, W.Wang, A.C. Ion, I. Kourtchev, A.Gelencsér, W.Maenhaut, Formation of secondary organic aerosols from isoprene and its gas-phase oxidation products through reaction with hydrogen peroxide,  Atmospheric Environment, 38 (25), 2004, pp. 4093-4098, Elsevier, ISSN: 1352-2310 , WOS: 000222706000001, Q1   </t>
  </si>
  <si>
    <t>M. Claeys, W. Wang, A.C. Ion, R. Vermeylen, I. Kourtchev, J.Cafmeyer and W. Maenhaut” Characterization of isoprene oxidation products in rural continental aerosols”, International Conference on carbonaceous particles in the atmosphere, Journal of Aerosol Science (Special Issue EAC 2004), vol. 35(S1), 2004, pp.153-155, Elsevier,  ISSN: 0021-8502, Q2</t>
  </si>
  <si>
    <t>D. Bogdan, I.Ion, F.Sirbu, A.C. Ion, “ A possible distribution of nitrogen compounds during natural mineral waters disinfection treatment” , Environmental Engineering and Management Journal, 16(3(3), 597- 603, 543-552, ISSN1582-9596, Q3</t>
  </si>
  <si>
    <t>Capra, L., Manolache, M., Ion, I., Ion, A.C, “ Validation of a method for determination of antimony in drinking water by ICP-OES”, U.P.B. Sci. Bull., Series B, 78(3), 2016, p.103-112, ISSN 14542331,WOS:000417053200010, Q3</t>
  </si>
  <si>
    <t>Ion, I., Bogdan, D., Ion, A.C. Improvement in the determination of traces of nitrate and nitrite in natural mineral waters by ion chromatography, UPB Scientific Bulletin, Series B: Chemistry and Materials Science , 2014, 76 (3), pp. 113-122, Q4</t>
  </si>
  <si>
    <t>Radu, E., Ion, I., Ion, A.C. Chitosan/oxidized exfoliated graphite nanoplatelets adsorptive materials for improved lead adsorption from aqueous solutions, UPB Scientific Bulletin, Series B: Chemistry and Materials Science, 2014, 76 (4), pp. 35-44, Q4</t>
  </si>
  <si>
    <t>Ion, I., Sirbu, F., Ion, A.C., "Density, refractive index, and ultrasound speed in mixtures of active carbon and exfoliated graphite nanoplatelets dispersed in N, N-dimethylformamide at temperatures from (293.15 to 318.15) K", Journal of Chemical and Engineering Data, 2014, 58 (5), pp. 1212-1222, 2013, ACS Publications, ISSN: 0021-9568, WOS:000318891600020,  DOI: 10.1021/je301343n ,Q2</t>
  </si>
  <si>
    <t>I.Ion, A.C.Ion, "Differential pulse voltammetric analysis of lead in vegetables using a surface amino-functionalized exfoliated graphite nanoplatelet chemically modified electrode", Sensors &amp; Actuators B 166– 167 (2012) 842– 847, Elsevier, ISSN 0925-4005, WOS:000305356900118, DOI:10.1016/j.snb.2012.02.084, Q1</t>
  </si>
  <si>
    <t>I.Ion, A.Culetu, J.Costa, C.Luca, A.C.Ion, "Polyvinyl chloride-based membranes of 3,7,11 - tris (2-pyridylmethyl)- 3,7,11,17-tetraazabicyclo [11.3.1] heptadeca-1(17),13,15-triene as a Pb(II)-selective sensor", Desalination, 259(1-3), 2010, p.38-43, Elsevier, ISSN 0011-9164, WOS:000279963700006,  DOI: 10.1016/j.desal.2010.04.038 , Q1</t>
  </si>
  <si>
    <t>I.Ion, Alina Catrinel Ion, “ Determination of chlorpyriphos in broccoli using a voltammetric acetylcholinesterase sensor based on carbon nanostructure-chitosan composite material",  Materials Science and Engineering C, 32(4),2012,  pp.1001-1004. Elsevier, ISSN 0921-5107, WOS:000303299300055, DOI:10.1016/j.msec.2012.01.009,Q1</t>
  </si>
  <si>
    <t>Ion Ion, Alina Catrinel Ion, Alina Culetu, “ Application on an exfoliated graphitic nanoplatelet-modified electrode for the determination of quintozen”, Materials Science and Engineering C  31, 2011, pp. 1553-1557, Elsevier, ISSN 0921-5107,WOS:000295953900044,  DOI: 10.1016/j.msec.2011.07.004 ,Q1</t>
  </si>
  <si>
    <t>A.Ion, I.Ion, "Electrodic membranes selective for Ag+ and their applications in vitamin content potentiometric determination", U.P.B. Sci. Bull., Series B, 2008, 70(3), 31-38, ISSN 1454-2331  ,Q4</t>
  </si>
  <si>
    <t>I. Ion, A.C.Ion, "Potentiometric speciation of iron(II) and iron(III) in fertilizers by titration with cobalt(II) chloride"  Revue Roumaine de Chimie, 2005, 50 (4), pp. 263-268, Editura Academiei Române, ISSN 0035-3930,  WOS:000232270300003,Q4</t>
  </si>
  <si>
    <t>A.C. Ion, I.Ion, M.M.G.Antonisse, B.H.M.Snelink-Rüel, D.N.Reinhoudt, "Characteristics of fluoride-selective electrode with uranyl salophen receptors  in aqueous solutions", Russian Journal of General Chemistry, 71 (2), 2001, pp. 159-161, Maik Nauka/Interperiodica Pleiades Publishing, ISSN 1070-3632, : WOS:000170483200002,  DOI: 10.1023/A:1012370515349 ,Q4</t>
  </si>
  <si>
    <t>Alina.C.Ion, Alla Alpatova, I.Ion, Alina Culetu, "Study on phenol adsorption from aqueous solutions on exfoliated graphitic nanoplatelet," Materials Science and Engineering B 176(7) (2011) 588–585, Elsevier, ISSN 0921-5107,WOS:000290737300011,  DOI: 10.1016/j.mseb.2011.01.018 ,Q2</t>
  </si>
  <si>
    <t>A.C.Ion, I.Ion, A.Culetu, "Lead adsorption onto exfoliated graphitic nanoplatelets in aqueous solutions", Materials Science and Engineering B, 176(6), 2011, pp. 504-509, Elsevier, ISSN 0921-5107,WOS:000289920600011,  DOI: 10.1016/j.mseb.2010.07.021 ,Q2</t>
  </si>
  <si>
    <t>A.C.Ion, I. Ion, A.Culetu, D. Gherase, C.A.Moldovan, R.Iosub, A.Dinescu, "Acetylcholinesterase voltammetric biosensors based on carbon nanostructure chitosan composite material for organophosphate pesticides", Materials Science and Engineering C, 30(6), 2010, pp.817-821, Elsevier, ISSN 0928-4931,WOS:000279527600005,  DOI: 10.1016/j.msec.2010.03.017 ,Q1</t>
  </si>
  <si>
    <t>Ion, A.C., Ion, I., Antonisse, M.M.G., Snelink-Rüel, B.H.M., Reinhoudt, D.N, "Characteristics of fluoride-selective electrode with uranyl salophen receptors in aqueous solutions", Russian Journal of General Chemistry, 2001
71(2), pp. 159-161,  WOS:000170483200002,Q4</t>
  </si>
  <si>
    <t>A.C. Ion, I.Ion, D.N.Stefan, L.Barbu, "Possible mercury speciation in urine samples using potentiometric methods", Materials Science and Engineering C, 29 (1), 2009,pp. 1-4,Elsevier, ISSN 0928-4931, WOS:000262136700001,  DOI: 10.1016/j.msec.2008.05.001 ,Q1</t>
  </si>
  <si>
    <t>S.Lupu, I. Ion, A.C.Ion, "Voltammetric determination of phenol at platinum electrodes modified with polypyrrole doped with ferricyanide" , Revue Roumaine de Chimie, 54 (5),2009, pp. 351-357, Editura Academiei Române, ISSN 0035-3939,WOS:000270468200004, Q4</t>
  </si>
  <si>
    <t>A.C. Ion, I.Ion, "Observations on some polar organic compounds in rural aerosols", Revue Roumaine de Chimie, 53 (2), 2008, pp. 133-139, Editura Academiei Române, ISSN 0035-3939, WOS:000260534300007, Q4</t>
  </si>
  <si>
    <t>A.C. Ion, R.Vermeylen, I. Kourtchev, J.Cafmeyer, X.Chi, A.Gelencsér, W.Maenhaut, M.Claeys,   "Polar organic compounds in rural PM2.5 aerosols from K-puszta, Hungary, during a 2003 summer field campaign: Sources and diel variations",  Atmospheric Chemistry and Physics, 5 (7), 2005, pp. 1805-1814, Elsevier, ISSN: 1680-7316, Q1</t>
  </si>
  <si>
    <t>A.C.Ion, E. Bakker, E.Pretsch, "Erratum: Potentiometric Cd2+-selective electrode with a detection limit in the low ppt range", Analytica Chimica Acta 440 (2001) (71-79) PII: S0003267001010522)  (2002) Analytica Chimica Acta, 452 (2), p. 329, Elsevier, ISSN 0003-2670, WOS:000173613400019, Q1</t>
  </si>
  <si>
    <t>A.C.Ion, I.Ion, C.Luca,  "Bicarbonate-sensitive liquid membrane electrodes"    Revue Roumaine de Chimie, (1997), 42 (4),1997, pp. 267-270,   Editura Academiei Române, ISSN 0035-3930,WOS:A1997YC01400003, Q4</t>
  </si>
  <si>
    <t>A.C.Ion, I. Ion, L. Barbu, "Optimization of  preconcentration of cadmium and lead from samples with phosphate matrices using Chelex 100", Revue Roumaine de Chimie, 51 (12),2006,pp. 1199-1205, Editura Academiei Române, ISSN 0035-3939,WOS:000248396600009, Q4</t>
  </si>
  <si>
    <t>A.C.Ion,  I.Ion, C.Luca, Liquid – Liquid  ion exchange membrane electrodes for H2PO4- , Revue Roumaine de Chimie, 42 (3), 1997, pp. 251-253, Editura Academiei Române, ISSN 0035-3930, WOS:A1997XQ48800013, Q4</t>
  </si>
  <si>
    <t>A.C.Ion, I.Ion, L. Barbu, C.Luca, "Electrod anion selectiv cu membranǎ lichidǎ pentru determinarea anionului Cl- utilizând ca substanţǎ activǎ compuşi organostanici" Rev.Chim.(Bucureşti), (1996), ISSN 0034-7752,  WOS:A1996WE14700010, Q3</t>
  </si>
  <si>
    <t>A.C.Ion, I.Ion, C. Luca, E. Diacu, "Adsorption of lead, silver and cadmium on crown-ethers adsorbents”, Rev. Roum. Chim., 39(8),1994, pp. 921 – 926, Editura Academiei Române, ISSN 0035-3930, WOS:A1994QE13900009, Q4</t>
  </si>
  <si>
    <t>M.Ungureanu, E.Saint-Aman, I.Ion, A.Popescu, T.Vişan, J.-C.Moutet, A.C.Ion, “Electrochemical recognition of group I or II metal cations by redox active ionophores in homogeneous solution or by functionalized modified electrode, ”Studia Universitis Babes Bolyai”, 41(2), 1996, pp.79 – 88, ISSN 2065-9520, Q4</t>
  </si>
  <si>
    <t>A.Ion, I.Ion, J.-C.Moutet, A.Pailleret, A.Popescu, E.Saint-Aman, E.Ungureanu, E.Siebert,  R.Ziessel,  "Electrochemical recognition of metal cations by redox-active receptors in homogeneous solution and in polymer films: Some relevant examples", Sensors and Actuators, B: Chemical, 59 (2), 1999, pp. 118-122, Elsevier, ISSN 0925-4005,WOS:000084394200012,  DOI: 10.1016/S0925-4005(99)00207-5 , Q1</t>
  </si>
  <si>
    <t>A. Ion, I.Ion, A.Popescu, M.Ungureanu, J.-C.Moutet, E.Saint-Aman,  "A ferrocene crown ether-functionalized polypyrrole film electrode for the electrochemical recognition of barium and calcium cations", Advanced Materials, 9 (9), 1997, pp. 711-713, Wiley-VCH, ISSN 0935-9648, WOS:A1997XM15800003,  DOI: 10.1002/adma.1997009,, Q1</t>
  </si>
  <si>
    <t>I.Ion, Alina Catrinel Ion, “ Determination of chlorpyriphos in broccoli using a voltammetric acetylcholinesterase sensor based on carbon nanostructure-chitosan composite material",  Materials Science and Engineering C, 32(4),2012,  pp.1001-1004. Elsevier, ISSN 0921-5107, WOS:000303299300055, DOI:10.1016/j.msec.2012.01.009, Q1</t>
  </si>
  <si>
    <t>Ion Ion, Alina Catrinel Ion, Alina Culetu, “ Application on an exfoliated graphitic nanoplatelet-modified electrode for the determination of quintozen”, Materials Science and Engineering C  31, 2011, pp. 1553-1557, Elsevier, ISSN 0921-5107,WOS:000295953900044,  DOI: 10.1016/j.msec.2011.07.004, Q1</t>
  </si>
  <si>
    <t>A.C.Ion, I. Ion, A.Culetu, D. Gherase, C.A.Moldovan, R.Iosub, A.Dinescu, "Acetylcholinesterase voltammetric biosensors based on carbon nanostructure chitosan composite material for organophosphate pesticides", Materials Science and Engineering C, 30(6), 2010, pp.817-821, Elsevier, ISSN 0928-4931,WOS:000279527600005,  DOI: 10.1016/j.msec.2010.03.017 , Q1</t>
  </si>
  <si>
    <t>A.C. Ion, I.Ion, D.N.Stefan, L.Barbu, "Possible mercury speciation in urine samples using potentiometric methods", Materials Science and Engineering C, 29 (1), 2009,pp. 1-4,Elsevier, ISSN 0928-4931, WOS:000262136700001,  DOI: 10.1016/j.msec.2008.05.001 , Q1</t>
  </si>
  <si>
    <t>Calin, M.R., Radulescu, I., Ion, A.C., Sirbu, F.  , "Radiochemical investigations on natural mineral waters from Bucovina region, Romania", Rom. Journ. Phys., Vol. 61(.5–6), 2016,  p. 1051–1066, ISSN: 1221-146X, WOS:000381898000025, Q3</t>
  </si>
  <si>
    <t xml:space="preserve"> Mihon, M., Tuta, C.S., Manea, C., Ion, A.-C., Lavric, V. , "Validation of the HPLC method for determination of identity and radiochemical purity of [18F]NaF", UPB Scientific Bulletin, Series B: Chemistry and Materials Science
78(1),2016,  pp. 71-78 , ISSN 14542331,  WOS:000417051900007, Q4</t>
  </si>
  <si>
    <t xml:space="preserve">I.Ion, A.C.Ion, M.C.Calin, I.Radulescu, D.Bogdan, „Assessment of Chemical Parameters and Natural Radionuclides Concentrations in Carbonated Natural Mineral Water and Contribution to Radiation Dose”, Roumanian Journal of Physics, 63(9-10),2018,  1-15, ISSN 1221-146X, Editura Academiei Romane,, Q2 </t>
  </si>
  <si>
    <t>I.Ion, A.C.Ion, L.Barbu, "Potentiometric determination of fluoride in groundwaters", Revue Roumaine de Chimie, 50 (5),2005, pp. 407-412, Editura Academiei Române, ISSN 0035-3939, WOS:000233575400010, Q4</t>
  </si>
  <si>
    <t>I.Radulescu, M.R. Calin., I.Ion, A.C.Ion, L.Capra, C.A. Simion, “ Gross alpha, gross beta and gamma activities in bottled natural mineral water from Romania”, Romanian Reports in  Physics, 69, 710( 2017), 1-10. IF=1,467(2016),  ISSN 1841-8759, Q2,  WOS:000417112800012 , Q3</t>
  </si>
  <si>
    <t>Florinela Sirbu, Olga Iulian, Alina Catrinel Ion, Ion Ion, “ Activity Coefficient of Electrolites in the NaCl + Na2SO4 + H2O Ternary System from Potential Difference Measurements at (298.15, 303.15 and 308.15)", Journal of Chemical &amp; Engineering Data, 56(12), pp.4935-4934, 2011, ACS Publications, ISSN: 0021-9568,WOS:00029, Q2</t>
  </si>
  <si>
    <t xml:space="preserve">M.M.G.Antonisse, B.H.M.Snellink-Ruël,  Alina C. Ion, J.F.J.Engbersen, D.N.Reinhoudt,  "Synthesis of novel uranyl salophene derivatives and evaluation as sensing molecules in chemically modified field effect transistors( CHEMFETs)",   Journal of the Chemical Society. Perkin Transactions 2, (6), 1999, pp. 1211-1218, RSC, ISSN 1364-5471, Organic &amp; Biomolecular Chemistry (2003-Present)), WOS: 000080981900025, Q2   </t>
  </si>
  <si>
    <t>N. Totir, C.Luca, S.Lupu, C.Lete,  A.C.Ion, I.Ion, "Analytical applications of chemically modified electrodes", Revue Roumaine de Chimie, 46 (6),2001,  pp. 555-565, Editura Academiei Române, ISSN 0035-3930,WOS:000175845300001, Q4</t>
  </si>
  <si>
    <t>I.Ion, A.C.Ion, L.Barbu, “Metodă spectrofotometrică pentru determinarea cadmiului din roci fosfatice” , Rev.Chim.(Bucureşti), 45, 1994, pp. 224 – 228, Rev.Chim.(Bucureşti), ISSN 0034-7752, WOS:A1994NJ76800008, Q3</t>
  </si>
  <si>
    <t>R.M. Senin, I. Ion, A.C.Ion, “A sorption study of bisphenol a in aqueous solutions on pristine and oxidized multi-walled carbon nanotubes”, Polish Journal of Environmental Studies 27(5), 2018, pp.2245-2257, WOS:000434059500034, DOI:https://doi.org/10.15244/pjoes/78677, ISSN 1230 -1485, Q4</t>
  </si>
  <si>
    <t>L. Capra, M. Manolache, I. Ion, R. Stoica, A.C. Ion, "Validation and optimization of a  method for Sb determination from bottled natural mineral water", Rev. Chim. 69(8), 2018.</t>
  </si>
  <si>
    <t xml:space="preserve">
    Radu, E., Oprescu, E.E., Enascuta, C.E., Calin, C., Stoica, R., Scaeteanu, G.V., Vasilievici, G., Capra, L., Ivan, G., Ion, A.C. "Kinetic adsorption of humic acids mixture obtained from microalgae on exfoliated graphite nanoplatelets", Revista de ChimieVolume 69, Issue 1, January 2018, Pages 191-195,Q3</t>
  </si>
  <si>
    <t xml:space="preserve">I.Ion, A.C.Ion, Potentiometric determination of monobazic phosphate (H2PO 4 -) in mineral waters, Revue Roumaine de Chimie, 50 (3), 2005, pp. 219-223, Editura Academiei Române, ISSN 0035-3930,WOS:000230799200009 ,Q4   </t>
  </si>
  <si>
    <r>
      <rPr>
        <sz val="11"/>
        <rFont val="Times New Roman"/>
        <family val="1"/>
      </rPr>
      <t>A.C. Ion, E.Bakker, E. Pretsch, "Potentiometric Cd2+ - selective electrode with a detection limit in the low ppt range", (2001) Analytica Chimica Acta, 440 (2), 2001, pp. 71-79, Elsevier, ISSN 0003-2670, WOS:000173613400019,Q1</t>
    </r>
    <r>
      <rPr>
        <b/>
        <sz val="11"/>
        <rFont val="Times New Roman"/>
        <family val="1"/>
      </rPr>
      <t xml:space="preserve">
</t>
    </r>
  </si>
  <si>
    <r>
      <rPr>
        <sz val="11"/>
        <rFont val="Times New Roman"/>
        <family val="1"/>
      </rPr>
      <t>A.C. Ion, E.Bakker, E. Pretsch, "Potentiometric Cd2+ - selective electrode with a detection limit in the low ppt range", (2001) Analytica Chimica Acta, 440 (2), 2001, pp. 71-79, Elsevier, ISSN 0003-2670, WOS:000173613400019, Q1</t>
    </r>
    <r>
      <rPr>
        <b/>
        <sz val="11"/>
        <rFont val="Times New Roman"/>
        <family val="1"/>
      </rPr>
      <t xml:space="preserve">
</t>
    </r>
  </si>
  <si>
    <r>
      <rPr>
        <sz val="11"/>
        <rFont val="Times New Roman"/>
        <family val="1"/>
      </rPr>
      <t>Carmen Moldovan, Rodica Iosub, Cecilia Codreanu, Bogdan Firtat, Daniel Necula, Marian Ion, Costin Brasoveanu, 
Alina Catrinel Ion, Ion Stan, „Biosensor Array Based Platform for Pesticide Detection”, Sensor Lett., 11, 2013, pp. 1519-1523, ACS Publications, ISSN: 1546-198X,  WOS:000330418100021, Q4</t>
    </r>
    <r>
      <rPr>
        <b/>
        <sz val="11"/>
        <rFont val="Times New Roman"/>
        <family val="1"/>
      </rPr>
      <t xml:space="preserve">
</t>
    </r>
  </si>
  <si>
    <t>A. C. Ion, S. Bley, I. Ion, H. Hollert, T.B. Seiler, "Investigation of the contaminant sorption of treated Romanian soils using "batch" and biological toxicity assays", Catena, 101, 2013, pp. 205-211,  WOS:000313769000024, Q1</t>
  </si>
  <si>
    <t>A. Ion, I.Ion, A.Popescu, M.Ungureanu, J.-C.Moutet, E.Saint-Aman,  "A ferrocene crown ether-functionalized polypyrrole film electrode for the electrochemical recognition of barium and calcium cations", Advanced Materials, 9 (9), 1997, pp. 711-713, Wiley-VCH, ISSN 0935-9648, WOS:A1997XM15800003,  DOI: 10.1002/adma.1997009, Q1</t>
  </si>
  <si>
    <t>E.Radu, R.Stoica, E.E.Oprescu, I.Bolocan, I.Ion, A.C.Ion, “ Validation of a RP-HPLC_UV  method for the determination of bisphenol A at low levels in natural mineral water”, ”, Rev.Chim.(Bucharest) 67 (2), 2016, p.236-240 , ISSN 0034-7752, WOS:000372170700007,Q3</t>
  </si>
  <si>
    <t>M.R. Calin, A.C. Ion, I. Radulescu, "Evaluation of quality parameters and of natural radionuclides concentrations in natural mineral waters in Romania", J. Radioanal. And Nuclear Chemistry, 303 (1), 2015, 305-313,  ISSN: 0236-5731 WOS:000347294600037, Q3</t>
  </si>
  <si>
    <t>Comisia Chimie</t>
  </si>
  <si>
    <t>ORDIN 6129/2016 valabil din 2017</t>
  </si>
  <si>
    <t>UPB, FCASM, Departament CAIM Ion Alina Catrinel</t>
  </si>
  <si>
    <t xml:space="preserve">A.C. Ion, E.Bakker, E. Pretsch, "Potentiometric Cd2+ - selective electrode with a detection limit in the low ppt range", (2001) Analytica Chimica Acta, 440 (2), 2001, pp. 71-79, Elsevier, ISSN 0003-2670, WOS:000173613400019,Q1
</t>
  </si>
  <si>
    <t>Criterii CNATDCU Chimie - Profesor</t>
  </si>
  <si>
    <t>FIC - factorul de impact cumulat minimal al revistelor in care s-au publicat lucrarile</t>
  </si>
  <si>
    <t>h index - indicele Hirsch</t>
  </si>
  <si>
    <r>
      <t>N</t>
    </r>
    <r>
      <rPr>
        <vertAlign val="subscript"/>
        <sz val="10"/>
        <rFont val="Times New Roman"/>
        <family val="1"/>
      </rPr>
      <t>max</t>
    </r>
    <r>
      <rPr>
        <sz val="10"/>
        <rFont val="Times New Roman"/>
        <family val="1"/>
      </rPr>
      <t xml:space="preserve"> - primele maxim N lucrari, in ordinea descrescatoare a factorilor de impact</t>
    </r>
  </si>
  <si>
    <r>
      <t>FIC</t>
    </r>
    <r>
      <rPr>
        <vertAlign val="subscript"/>
        <sz val="10"/>
        <rFont val="Times New Roman"/>
        <family val="1"/>
      </rPr>
      <t>D</t>
    </r>
    <r>
      <rPr>
        <sz val="10"/>
        <rFont val="Times New Roman"/>
        <family val="1"/>
      </rPr>
      <t xml:space="preserve"> - factorul de impact cumulat minimal din publicatii in domeniile declarate</t>
    </r>
  </si>
  <si>
    <r>
      <t>FIC</t>
    </r>
    <r>
      <rPr>
        <vertAlign val="subscript"/>
        <sz val="10"/>
        <rFont val="Times New Roman"/>
        <family val="1"/>
      </rPr>
      <t>AP</t>
    </r>
    <r>
      <rPr>
        <sz val="10"/>
        <rFont val="Times New Roman"/>
        <family val="1"/>
      </rPr>
      <t xml:space="preserve"> - factorul de impact cumulat din publicatii ca autor principal</t>
    </r>
  </si>
  <si>
    <r>
      <t>FIC</t>
    </r>
    <r>
      <rPr>
        <vertAlign val="subscript"/>
        <sz val="10"/>
        <rFont val="Times New Roman"/>
        <family val="1"/>
      </rPr>
      <t>AC</t>
    </r>
    <r>
      <rPr>
        <sz val="10"/>
        <rFont val="Times New Roman"/>
        <family val="1"/>
      </rPr>
      <t xml:space="preserve"> - factorul de impact cumulat minimal din publicatii ca autor de corespondenta</t>
    </r>
  </si>
  <si>
    <t>Criterii CNATDCU Inginerie chimica - Profesor</t>
  </si>
  <si>
    <t>NTOP &gt; 4</t>
  </si>
  <si>
    <t xml:space="preserve">I.Ion, A.C.Ion, M.C.Calin, I.Radulescu, D.Bogdan, „Assessment of Chemical Parameters and Natural Radionuclides Concentrations in Carbonated Natural Mineral Water and Contribution to Radiation Dose”, Roumanian Journal of Physics, 63(9-10), 2018,  1-15, ISSN 1221-146X, Editura Academiei Romane,, Q2 </t>
  </si>
  <si>
    <t xml:space="preserve">
Radu, E., Oprescu, E.E., Enascuta, C.E., Calin, C., Stoica, R., Scaeteanu, G.V., Vasilievici, G., Capra, L., Ivan, G., Ion, A.C. "Kinetic adsorption of humic acids mixture obtained from microalgae on exfoliated graphite nanoplatelets", Revista de ChimieVolume 69, Issue 1, January 2018, Pages 191-195,Q3</t>
  </si>
  <si>
    <t>Calin, M.R., Radulescu, I., Ion, A.C., Sirbu, F.  , "Radiochemical investigations on natural mineral waters from Bucovina region, Romania", Rom. Journ. Phys., Vol. 61(5–6), 2016,  p. 1051–1066, ISSN: 1221-146X, WOS:000381898000025, Q3</t>
  </si>
  <si>
    <t xml:space="preserve">Carmen Moldovan, Rodica Iosub, Cecilia Codreanu, Bogdan Firtat, Daniel Necula, Marian Ion, Costin Brasoveanu, Alina Catrinel Ion, Ion Stan, „Biosensor Array Based Platform for Pesticide Detection”, Sensor Lett., 11, 2013, pp. 1519-1523, ACS Publications, ISSN: 1546-198X,  WOS:000330418100021, Q4
</t>
  </si>
  <si>
    <r>
      <t>N</t>
    </r>
    <r>
      <rPr>
        <i/>
        <vertAlign val="subscript"/>
        <sz val="12"/>
        <rFont val="Times New Roman"/>
        <family val="1"/>
      </rPr>
      <t>max</t>
    </r>
    <r>
      <rPr>
        <i/>
        <sz val="12"/>
        <rFont val="Times New Roman"/>
        <family val="1"/>
      </rPr>
      <t xml:space="preserve"> - 50</t>
    </r>
  </si>
  <si>
    <t>h index</t>
  </si>
  <si>
    <t>FIC 100</t>
  </si>
  <si>
    <r>
      <t>FIC</t>
    </r>
    <r>
      <rPr>
        <vertAlign val="subscript"/>
        <sz val="12"/>
        <rFont val="Times New Roman"/>
        <family val="1"/>
      </rPr>
      <t xml:space="preserve">D </t>
    </r>
    <r>
      <rPr>
        <sz val="12"/>
        <rFont val="Times New Roman"/>
        <family val="1"/>
      </rPr>
      <t>70</t>
    </r>
  </si>
  <si>
    <r>
      <t>FIC</t>
    </r>
    <r>
      <rPr>
        <vertAlign val="subscript"/>
        <sz val="12"/>
        <rFont val="Times New Roman"/>
        <family val="1"/>
      </rPr>
      <t xml:space="preserve">AP </t>
    </r>
    <r>
      <rPr>
        <sz val="12"/>
        <rFont val="Times New Roman"/>
        <family val="1"/>
      </rPr>
      <t>50</t>
    </r>
  </si>
  <si>
    <r>
      <t>FIC</t>
    </r>
    <r>
      <rPr>
        <vertAlign val="subscript"/>
        <sz val="12"/>
        <rFont val="Times New Roman"/>
        <family val="1"/>
      </rPr>
      <t xml:space="preserve">AC </t>
    </r>
    <r>
      <rPr>
        <sz val="12"/>
        <rFont val="Times New Roman"/>
        <family val="1"/>
      </rPr>
      <t>25</t>
    </r>
  </si>
  <si>
    <t>A.C.Ion*, I.Ion, L. Barbu, C.Luca, "Electrod anion selectiv cu membranǎ lichidǎ pentru determinarea anionului Cl- utilizând ca substanţǎ activǎ compuşi organostanici" Rev.Chim.(Bucureşti), (1996), ISSN 0034-7752,  WOS:A1996WE14700010, Q3</t>
  </si>
  <si>
    <t>A.C.Ion*, I.Ion, C.Luca,  "Bicarbonate-sensitive liquid membrane electrodes"    Revue Roumaine de Chimie, (1997), 42 (4),1997, pp. 267-270,   Editura Academiei Române, ISSN 0035-3930,WOS:A1997YC01400003, Q4</t>
  </si>
  <si>
    <t>A.C.Ion*, I. Ion, L. Barbu, "Optimization of  preconcentration of cadmium and lead from samples with phosphate matrices using Chelex 100", Revue Roumaine de Chimie, 51 (12),2006,pp. 1199-1205, Editura Academiei Române, ISSN 0035-3939,WOS:000248396600009, Q4</t>
  </si>
  <si>
    <t>A.C.Ion*, I.Ion, C. Luca, E. Diacu, "Adsorption of lead, silver and cadmium on crown-ethers adsorbents”, Rev. Roum. Chim., 39(8),1994, pp. 921 – 926, Editura Academiei Române, ISSN 0035-3930, WOS:A1994QE13900009, Q4</t>
  </si>
  <si>
    <t xml:space="preserve"> Mihon, M., Tuta, C.S., Manea, C., Ion, A.C., Lavric, V. , "Validation of the HPLC method for determination of identity and radiochemical purity of [18F]NaF", UPB Scientific Bulletin, Series B: Chemistry and Materials Science78(1),2016,  pp. 71-78 , ISSN 14542331,  WOS:000417051900007, Q4</t>
  </si>
  <si>
    <t>A.C. Ion*, I.Ion, M.M.G.Antonisse, B.H.M.Snelink-Rüel, D.N.Reinhoudt, "Characteristics of fluoride-selective electrode with uranyl salophen receptors  in aqueous solutions", Russian Journal of General Chemistry, 71 (2), 2001, pp. 159-161, Maik Nauka/Interperiodica Pleiades Publishing, ISSN 1070-3632, : WOS:000170483200002,  DOI: 10.1023/A:1012370515349 ,Q4</t>
  </si>
  <si>
    <t>Ion, A.C.*, Ion, I., Antonisse, M.M.G., Snelink-Rüel, B.H.M., Reinhoudt, D.N, "Characteristics of fluoride-selective electrode with uranyl salophen receptors in aqueous solutions", Russian Journal of General Chemistry, 2001
71(2), pp. 159-161,  WOS:000170483200002,Q4</t>
  </si>
  <si>
    <t>Radu, E., Ion, A.C.*, Sirbu, F., Ion, I., "Adsorption of endocrine disruptors on exfoliated graphene nanoplatelets", Environmental Engineering and Management Journal, 14 (3), 2015, pp. 551-558, 2015, ISSN:1592-9596, WOS:000352652700007, Q3</t>
  </si>
  <si>
    <t>L.Capra, M.Manolache, Ion, I., Radu, E., Ion, A.C.*, The optimization and validation of a method for Sb determination from pet by ICP-OES, Revista de chimie, 68(9),2017 , pp. 1969-1973, WOS:000416748800004,ISSN: 0034-7752,Q3</t>
  </si>
  <si>
    <t>R.M.Senin, I.Ion, O.Oprea, R.Stoica, R. Ganea, A.C Ion*, “Sorption of bisphenol a in aqueous solutions on irradiated and as-grown multiwalled carbon nanotubes”, Revista de chimie, 69(5),2018, 1233-1239, ISSN: 0034-7752,  WOS:000434954100042, Q3</t>
  </si>
  <si>
    <t xml:space="preserve"> R.M.Senin, I.Ion, O.Ovidiu, B.Vasile, R.Stoica, R.Ganea, A.C.Ion*, Sorption of Bisphenol A (BPA) in Aqueous Solutions on Fullerene C60, Rev.Chim.(Bucureşti),69(6), pp. 1309 – 1314, 2018,  ISSN: 0034-7752,  WOS:000438397400004, Q3
</t>
  </si>
  <si>
    <t>R.M. Senin, I. Ion, A.C.Ion*, “A sorption study of bisphenol a in aqueous solutions on pristine and oxidized multi-walled carbon nanotubes”, Polish Journal of Environmental Studies 27(5), 2018, pp.2245-2257, WOS:000434059500034, DOI:https://doi.org/10.15244/pjoes/78677, ISSN 1230 -1485, Q4</t>
  </si>
  <si>
    <t>L. Capra, M. Manolache, I. Ion, R. Stoica, A.C. Ion*, "Validation and optimization of a  method for Sb determination from bottled natural mineral water", Rev. Chim. 69(8), 2018.</t>
  </si>
  <si>
    <t>Ion, I., Bogdan, D., Ion, A.C.* Improvement in the determination of traces of nitrate and nitrite in natural mineral waters by ion chromatography, UPB Scientific Bulletin, Series B: Chemistry and Materials Science , 2014, 76 (3), pp. 113-122, Q4</t>
  </si>
  <si>
    <t>A.C. Ion*, I.Ion, "Observations on some polar organic compounds in rural aerosols", Revue Roumaine de Chimie, 53 (2), 2008, pp. 133-139, Editura Academiei Române, ISSN 0035-3939, WOS:000260534300007, Q4</t>
  </si>
  <si>
    <t>A.C.Ion*,  I.Ion, C. Luca, Liquid – Liquid  ion exchange membrane electrodes for H2PO4- , Revue Roumaine de Chimie, 42 (3), 1997, pp. 251-253, Editura Academiei Române, ISSN 0035-3930, WOS:A1997XQ48800013, Q4</t>
  </si>
  <si>
    <t>D. Bogdan, I.Ion, F.Sirbu, A.C. Ion*, “ A possible distribution of nitrogen compounds during natural mineral waters disinfection treatment” , Environmental Engineering and Management Journal, 16(3(3), 597- 603, 543-552, ISSN1582-9596, Q3</t>
  </si>
  <si>
    <t>D. Bogdan, A.-O.A.J Muklive,.,I. Ion, A.C. Ion*, Ammonium adsorption on oxidized exfoliated graphite nanoplatelets, Environmental Engineering and Management Journal,16(3),2017, 543-552, ISSN1582-9596, WOS:000403508600005,  Q3</t>
  </si>
  <si>
    <t>D.Bogdan, G.A Rizea, I. Ion, A.C. Ion*, “ Ammonium adsorption on exfoliated graphite nanoplatelets “, Rev.Chim.(Bucharest) 67 (11), 2016, p.2231-2236, , ISSN 0034-7752, WOS:000388361900022, Q3</t>
  </si>
  <si>
    <t>E.Radu, R.Stoica, S.M.Doncea, G.Vasilievici, E.E.Oprescu, I.Bolocan, Ahmed Jassimmuklive Al-Ogaidl, I.Ion, A.C.Ion*, “ Vancomycin sorption on pristine and oxidized exfoliated graphite nanoplatelets”, Rev.Chim.(Bucharest) 67 (3), 2016, p.401-407, ISSN 0034-7752, WOS:000375364800003, Q3</t>
  </si>
  <si>
    <t>A.C. Ion*, I.Ion, D.N.Stefan, L.Barbu, "Possible mercury speciation in urine samples using potentiometric methods", Materials Science and Engineering C, 29 (1), 2009,pp. 1-4,Elsevier, ISSN 0928-4931, WOS:000262136700001,  DOI: 10.1016/j.msec.2008.05.001 ,Q1</t>
  </si>
  <si>
    <t>A. C. Ion*, S. Bley, I. Ion, H. Hollert, T.B. Seiler, "Investigation of the contaminant sorption of treated Romanian soils using "batch" and biological toxicity assays", Catena, 101, 2013, pp. 205-211,  WOS:000313769000024, Q1</t>
  </si>
  <si>
    <t>A.C.Ion*, I.Ion, A.Culetu, "Lead adsorption onto exfoliated graphitic nanoplatelets in aqueous solutions", Materials Science and Engineering B, 176(6), 2011, pp. 504-509, Elsevier, ISSN 0921-5107,WOS:000289920600011,  DOI: 10.1016/j.mseb.2010.07.021 ,Q2</t>
  </si>
  <si>
    <t>Alina.C.Ion*, Alla Alpatova, I.Ion, Alina Culetu, "Study on phenol adsorption from aqueous solutions on exfoliated graphitic nanoplatelet," Materials Science and Engineering B 176(7) (2011) 588–585, Elsevier, ISSN 0921-5107,WOS:000290737300011,  DOI: 10.1016/j.mseb.2011.01.018 ,Q2</t>
  </si>
  <si>
    <t>A.C.Ion*, I. Ion, A.Culetu, D. Gherase, C.A.Moldovan, R.Iosub, A.Dinescu, "Acetylcholinesterase voltammetric biosensors based on carbon nanostructure chitosan composite material for organophosphate pesticides", Materials Science and Engineering C, 30(6), 2010, pp.817-821, Elsevier, ISSN 0928-4931,WOS:000279527600005,  DOI: 10.1016/j.msec.2010.03.017 ,Q1</t>
  </si>
  <si>
    <t>Ion Ion, Alina Catrinel Ion*, Alina Culetu, “ Application on an exfoliated graphitic nanoplatelet-modified electrode for the determination of quintozen”, Materials Science and Engineering C  31, 2011, pp. 1553-1557, Elsevier, ISSN 0921-5107,WOS:000295953900044,  DOI: 10.1016/j.msec.2011.07.004 ,Q1</t>
  </si>
  <si>
    <t>I.Ion, Alina Catrinel Ion*, “ Determination of chlorpyriphos in broccoli using a voltammetric acetylcholinesterase sensor based on carbon nanostructure-chitosan composite material",  Materials Science and Engineering C, 32(4),2012,  pp.1001-1004. Elsevier, ISSN 0921-5107, WOS:000303299300055, DOI:10.1016/j.msec.2012.01.009,Q1</t>
  </si>
  <si>
    <t>I.Ion, A.C.Ion*, "Differential pulse voltammetric analysis of lead in vegetables using a surface amino-functionalized exfoliated graphite nanoplatelet chemically modified electrode", Sensors &amp; Actuators B 166– 167 (2012) 842– 847, Elsevier, ISSN 0925-4005, WOS:000305356900118, DOI:10.1016/j.snb.2012.02.084, Q1</t>
  </si>
  <si>
    <t>I.Ion, A.Culetu, J.Costa, C.Luca, A.C.Ion*, "Polyvinyl chloride-based membranes of 3,7,11 - tris (2-pyridylmethyl)- 3,7,11,17-tetraazabicyclo [11.3.1] heptadeca-1(17),13,15-triene as a Pb(II)-selective sensor", Desalination, 259(1-3), 2010, p.38-43, Elsevier, ISSN 0011-9164, WOS:000279963700006,  DOI: 10.1016/j.desal.2010.04.038 , Q1</t>
  </si>
  <si>
    <t>E.Radu, R.Stoica, E.E.Oprescu, I.Bolocan, I.Ion, A.C.Ion*, “ Validation of a RP-HPLC_UV  method for the determination of bisphenol A at low levels in natural mineral water”, ”, Rev.Chim.(Bucharest) 67 (2), 2016, p.236-240 , ISSN 0034-7752, WOS:000372170700007,Q3</t>
  </si>
  <si>
    <t>L. Capra, M. Manolache, I. Ion, R. Stoica, G. Stinga, S.M. Doncea, E. Alexandrescu, R. Somoghi, M.R. Calin, I. Radulescu, G.R. Ivan, M. Deaconu, A.C. Ion*, “Adsorption of Sb(III) on oxidized exfoliated graphene nanoplatelets”, Nanomaterials, 2018, 12(9), 992</t>
  </si>
  <si>
    <t>C. M. Mihailescu, D. Stan, M. Savin, C.A. Moldovan, S. Dinulescu, C.H. Radulescu, B. Firtat, G. Muscalu, C. Brasoveanu, M. Ion, D. Dragomir, D. Stan, A.C. Ion, "Platform with biomimetic electrochemical sensors for adiponectine and leptine detection in human serum", Talanta, 2020, 210(1), 120643, ISSN 0039-9140, WOS: 000514230600024, doi: 10.1016/j.talanta.2019.120643, Q1</t>
  </si>
  <si>
    <t>R.M. Calin, I. Radulescu, A.C. Ion, L. Capra, E.R. Almasan, "Investigations on chemical composition and natural radioactivity levels from salt water and peloid used in pelotherapy from the Techirghiol lake, Romania", Environ. Geochem. and Health, 2020, 42(2), 513-529, ISSN 0269-4042, doi: 10.1007/s.10653-019-00382-8, WOS: 000515328200014, Q1</t>
  </si>
  <si>
    <t>I.Ion, G.R. Ivan, R.M. Senin, S.M. Doncea, L. Capra, C. Modrogan, O. Oprea, G. Stanga, O. Orbulet, A.C. Ion, "Adsorption of TCC onto fullerene C60 in simulated environmental aqueous conditions", Sep. Sci. Technol. (Philadelphia), 2019, 54(17), 2759-2772, ISSN 0149-6395, WOS: 0004889667200001, doi: 10.1080/01496395.2019.1577.450, Q3</t>
  </si>
  <si>
    <t>I. Ion, R.M. Senin, B. Vasile, A.C. Ion, "Influence of the matrix of aqueous solutions on the adsorption of endocrine disruptors by fullerene C60", J. Environ. Eng. and Landscape Management, 2019, 27(1), 1-11, ISSN 1648-6897, WOS: 000462767600001, doi: 10.3846/jeelm.2019.7644, Q2</t>
  </si>
  <si>
    <t>I.Ion, A.C. Ion, M.R. Calin, I. Radulescu, D. Bogdan, "Assessment of chemical parameters and natural radionuclides concentrations in carbonated natural mineral water and contribution to the radiation dose", Romanian J. Physics, 2019, 64(1-2), 804, ISSN 1221-146X, WOS:000460671400013, Q3</t>
  </si>
  <si>
    <t>I. Ion, R. M. Senin, G. Ivan, M.P. Henning, I. Politowski, A.C. Ion, "Adsorption of TCC on pristine and irradiated MWCNTs in aqueous solutions", Rev. Chim. 2019, 70(8), 2835-2842, ISSN 0034-7752, WOS: 000489685600027, Q3</t>
  </si>
  <si>
    <t>FI 2019</t>
  </si>
  <si>
    <t>FIC AC</t>
  </si>
  <si>
    <t>FIC AP</t>
  </si>
  <si>
    <t>FIC 50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</si>
</sst>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00"/>
  </numFmts>
  <fonts count="27" x14ac:knownFonts="1">
    <font>
      <sz val="10"/>
      <name val="Arial"/>
      <charset val="238"/>
    </font>
    <font>
      <sz val="10"/>
      <name val="Arial"/>
      <family val="2"/>
    </font>
    <font>
      <sz val="12"/>
      <name val="Times New Roman"/>
      <family val="1"/>
      <charset val="238"/>
    </font>
    <font>
      <b/>
      <sz val="12"/>
      <name val="Times New Roman"/>
      <family val="1"/>
      <charset val="238"/>
    </font>
    <font>
      <sz val="8"/>
      <name val="Arial"/>
      <family val="2"/>
    </font>
    <font>
      <sz val="10"/>
      <name val="Arial"/>
      <family val="2"/>
    </font>
    <font>
      <sz val="11"/>
      <name val="Times New Roman"/>
      <family val="1"/>
      <charset val="238"/>
    </font>
    <font>
      <b/>
      <sz val="11"/>
      <name val="Times New Roman"/>
      <family val="1"/>
      <charset val="238"/>
    </font>
    <font>
      <b/>
      <i/>
      <sz val="12"/>
      <name val="Times New Roman"/>
      <family val="1"/>
      <charset val="238"/>
    </font>
    <font>
      <b/>
      <sz val="12"/>
      <name val="Times New Roman"/>
      <family val="1"/>
    </font>
    <font>
      <sz val="10"/>
      <color indexed="10"/>
      <name val="Arial"/>
      <family val="2"/>
    </font>
    <font>
      <sz val="11"/>
      <name val="Times New Roman"/>
      <family val="1"/>
    </font>
    <font>
      <b/>
      <sz val="11"/>
      <name val="Times New Roman"/>
      <family val="1"/>
    </font>
    <font>
      <b/>
      <sz val="10"/>
      <name val="Times New Roman"/>
      <family val="1"/>
      <charset val="238"/>
    </font>
    <font>
      <b/>
      <sz val="14"/>
      <name val="Times New Roman"/>
      <family val="1"/>
    </font>
    <font>
      <b/>
      <sz val="13"/>
      <name val="Times New Roman"/>
      <family val="1"/>
    </font>
    <font>
      <sz val="10"/>
      <name val="Times New Roman"/>
      <family val="1"/>
    </font>
    <font>
      <sz val="11"/>
      <color rgb="FFFF0000"/>
      <name val="Times New Roman"/>
      <family val="1"/>
      <charset val="238"/>
    </font>
    <font>
      <sz val="11"/>
      <color rgb="FFFF0000"/>
      <name val="Times New Roman"/>
      <family val="1"/>
    </font>
    <font>
      <u/>
      <sz val="10"/>
      <color theme="10"/>
      <name val="Arial"/>
      <family val="2"/>
    </font>
    <font>
      <sz val="12"/>
      <name val="Times New Roman"/>
      <family val="1"/>
    </font>
    <font>
      <vertAlign val="subscript"/>
      <sz val="10"/>
      <name val="Times New Roman"/>
      <family val="1"/>
    </font>
    <font>
      <b/>
      <sz val="10"/>
      <name val="Times New Roman"/>
      <family val="1"/>
    </font>
    <font>
      <sz val="12"/>
      <name val="Arial"/>
      <family val="2"/>
    </font>
    <font>
      <vertAlign val="subscript"/>
      <sz val="12"/>
      <name val="Times New Roman"/>
      <family val="1"/>
    </font>
    <font>
      <i/>
      <sz val="12"/>
      <name val="Times New Roman"/>
      <family val="1"/>
    </font>
    <font>
      <i/>
      <vertAlign val="subscript"/>
      <sz val="12"/>
      <name val="Times New Roman"/>
      <family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0" fontId="19" fillId="0" borderId="0" applyNumberFormat="0" applyFill="0" applyBorder="0" applyAlignment="0" applyProtection="0">
      <alignment vertical="top"/>
      <protection locked="0"/>
    </xf>
  </cellStyleXfs>
  <cellXfs count="85">
    <xf numFmtId="0" fontId="0" fillId="0" borderId="0" xfId="0"/>
    <xf numFmtId="0" fontId="1" fillId="0" borderId="0" xfId="0" applyFont="1" applyFill="1" applyAlignment="1">
      <alignment vertical="center" wrapText="1"/>
    </xf>
    <xf numFmtId="0" fontId="5" fillId="0" borderId="0" xfId="0" applyFont="1" applyFill="1" applyAlignment="1">
      <alignment vertical="center" wrapText="1"/>
    </xf>
    <xf numFmtId="0" fontId="5" fillId="0" borderId="0" xfId="0" applyFont="1" applyFill="1" applyAlignment="1">
      <alignment horizontal="center" vertical="center" wrapText="1"/>
    </xf>
    <xf numFmtId="0" fontId="2" fillId="0" borderId="0" xfId="0" applyFont="1" applyFill="1" applyAlignment="1">
      <alignment vertical="center" wrapText="1"/>
    </xf>
    <xf numFmtId="165" fontId="5" fillId="0" borderId="0" xfId="0" applyNumberFormat="1" applyFont="1" applyFill="1" applyAlignment="1">
      <alignment vertical="center" wrapText="1"/>
    </xf>
    <xf numFmtId="0" fontId="6" fillId="0" borderId="1" xfId="0" applyFont="1" applyFill="1" applyBorder="1" applyAlignment="1">
      <alignment horizontal="justify" vertical="center" wrapText="1"/>
    </xf>
    <xf numFmtId="0" fontId="2" fillId="0" borderId="0" xfId="0" applyFont="1" applyFill="1" applyBorder="1" applyAlignment="1">
      <alignment horizontal="center" vertical="center" wrapText="1"/>
    </xf>
    <xf numFmtId="0" fontId="6" fillId="0" borderId="0" xfId="0" applyFont="1" applyFill="1" applyBorder="1" applyAlignment="1">
      <alignment horizontal="justify" vertical="center" wrapText="1"/>
    </xf>
    <xf numFmtId="165" fontId="2" fillId="0" borderId="0"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8" fillId="0" borderId="1" xfId="0" applyFont="1" applyFill="1" applyBorder="1" applyAlignment="1">
      <alignment horizontal="center" vertical="center" wrapText="1"/>
    </xf>
    <xf numFmtId="165" fontId="8" fillId="0" borderId="1"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2" fillId="0" borderId="3" xfId="0" applyFont="1" applyFill="1" applyBorder="1" applyAlignment="1">
      <alignment vertical="center" wrapText="1"/>
    </xf>
    <xf numFmtId="0" fontId="9" fillId="0" borderId="4" xfId="0" applyFont="1" applyFill="1" applyBorder="1" applyAlignment="1">
      <alignment horizontal="center" vertical="center" wrapText="1"/>
    </xf>
    <xf numFmtId="0" fontId="3" fillId="0" borderId="3" xfId="0" applyFont="1" applyFill="1" applyBorder="1" applyAlignment="1">
      <alignment vertical="center" wrapText="1"/>
    </xf>
    <xf numFmtId="0" fontId="3" fillId="0" borderId="4" xfId="0" applyFont="1" applyFill="1" applyBorder="1" applyAlignment="1">
      <alignment horizontal="center" vertical="center" wrapText="1"/>
    </xf>
    <xf numFmtId="0" fontId="8" fillId="0" borderId="4" xfId="0" applyFont="1" applyFill="1" applyBorder="1" applyAlignment="1">
      <alignment horizontal="center" vertical="center" wrapText="1"/>
    </xf>
    <xf numFmtId="1" fontId="2" fillId="0" borderId="0" xfId="0" applyNumberFormat="1"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1" fontId="3" fillId="0" borderId="1" xfId="0" applyNumberFormat="1"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1" fontId="5" fillId="0" borderId="0" xfId="0" applyNumberFormat="1" applyFont="1" applyFill="1" applyAlignment="1">
      <alignment vertical="center" wrapText="1"/>
    </xf>
    <xf numFmtId="0" fontId="6" fillId="0" borderId="1" xfId="0" applyFont="1" applyFill="1" applyBorder="1" applyAlignment="1">
      <alignment horizontal="center" vertical="center" wrapText="1"/>
    </xf>
    <xf numFmtId="1" fontId="6" fillId="0" borderId="1" xfId="0" applyNumberFormat="1" applyFont="1" applyFill="1" applyBorder="1" applyAlignment="1">
      <alignment horizontal="center" vertical="center" wrapText="1"/>
    </xf>
    <xf numFmtId="165" fontId="6" fillId="0" borderId="1" xfId="0" applyNumberFormat="1" applyFont="1" applyFill="1" applyBorder="1" applyAlignment="1">
      <alignment horizontal="center" vertical="center" wrapText="1"/>
    </xf>
    <xf numFmtId="0" fontId="6" fillId="0" borderId="0" xfId="0" applyFont="1" applyFill="1" applyAlignment="1">
      <alignment vertical="center" wrapText="1"/>
    </xf>
    <xf numFmtId="164" fontId="6" fillId="0" borderId="1" xfId="0" applyNumberFormat="1" applyFont="1" applyFill="1" applyBorder="1" applyAlignment="1">
      <alignment horizontal="center" vertical="center" wrapText="1"/>
    </xf>
    <xf numFmtId="0" fontId="10" fillId="0" borderId="0" xfId="0" applyFont="1" applyFill="1" applyAlignment="1">
      <alignment vertical="center" wrapText="1"/>
    </xf>
    <xf numFmtId="2" fontId="10" fillId="0" borderId="0" xfId="0" applyNumberFormat="1" applyFont="1" applyFill="1" applyAlignment="1">
      <alignment vertical="center" wrapText="1"/>
    </xf>
    <xf numFmtId="0" fontId="11"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1" fontId="11"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1" fontId="10" fillId="0" borderId="0" xfId="0" applyNumberFormat="1" applyFont="1" applyFill="1" applyAlignment="1">
      <alignment vertical="center" wrapText="1"/>
    </xf>
    <xf numFmtId="165" fontId="10" fillId="0" borderId="0" xfId="0" applyNumberFormat="1" applyFont="1" applyFill="1" applyAlignment="1">
      <alignment vertical="center" wrapText="1"/>
    </xf>
    <xf numFmtId="0" fontId="12" fillId="0" borderId="1" xfId="0" applyFont="1" applyFill="1" applyBorder="1" applyAlignment="1">
      <alignment horizontal="center" vertical="center" wrapText="1"/>
    </xf>
    <xf numFmtId="165" fontId="9" fillId="0" borderId="1" xfId="0" applyNumberFormat="1" applyFont="1" applyFill="1" applyBorder="1" applyAlignment="1">
      <alignment horizontal="center" vertical="center" wrapText="1"/>
    </xf>
    <xf numFmtId="165" fontId="17" fillId="0" borderId="1" xfId="0" applyNumberFormat="1" applyFont="1" applyFill="1" applyBorder="1" applyAlignment="1">
      <alignment horizontal="center" vertical="center" wrapText="1"/>
    </xf>
    <xf numFmtId="165" fontId="18" fillId="0" borderId="1" xfId="0" applyNumberFormat="1" applyFont="1" applyFill="1" applyBorder="1" applyAlignment="1">
      <alignment horizontal="center" vertical="center" wrapText="1"/>
    </xf>
    <xf numFmtId="0" fontId="6" fillId="0" borderId="1" xfId="0" applyFont="1" applyFill="1" applyBorder="1" applyAlignment="1">
      <alignment vertical="center" wrapText="1"/>
    </xf>
    <xf numFmtId="0" fontId="17" fillId="0" borderId="1" xfId="0" applyFont="1" applyFill="1" applyBorder="1" applyAlignment="1">
      <alignment horizontal="center" vertical="center" wrapText="1"/>
    </xf>
    <xf numFmtId="165" fontId="6" fillId="0" borderId="1" xfId="0" applyNumberFormat="1" applyFont="1" applyFill="1" applyBorder="1" applyAlignment="1">
      <alignment vertical="center" wrapText="1"/>
    </xf>
    <xf numFmtId="0" fontId="12" fillId="0" borderId="1" xfId="0" applyFont="1" applyFill="1" applyBorder="1" applyAlignment="1">
      <alignment horizontal="left" vertical="center" wrapText="1"/>
    </xf>
    <xf numFmtId="1" fontId="13" fillId="0" borderId="1" xfId="0" applyNumberFormat="1" applyFont="1" applyFill="1" applyBorder="1" applyAlignment="1">
      <alignment horizontal="center" vertical="center" wrapText="1"/>
    </xf>
    <xf numFmtId="0" fontId="11" fillId="2" borderId="1" xfId="0" applyFont="1" applyFill="1" applyBorder="1" applyAlignment="1">
      <alignment horizontal="left" vertical="center" wrapText="1"/>
    </xf>
    <xf numFmtId="2" fontId="1" fillId="0" borderId="0" xfId="0" applyNumberFormat="1" applyFont="1" applyFill="1" applyAlignment="1">
      <alignment vertical="center" wrapText="1"/>
    </xf>
    <xf numFmtId="165" fontId="11" fillId="0" borderId="1" xfId="0" applyNumberFormat="1" applyFont="1" applyFill="1" applyBorder="1" applyAlignment="1">
      <alignment horizontal="center" vertical="center" wrapText="1"/>
    </xf>
    <xf numFmtId="1" fontId="13" fillId="0" borderId="2" xfId="0" applyNumberFormat="1" applyFont="1" applyFill="1" applyBorder="1" applyAlignment="1">
      <alignment horizontal="center" vertical="center" wrapText="1"/>
    </xf>
    <xf numFmtId="0" fontId="19" fillId="0" borderId="0" xfId="1" applyAlignment="1" applyProtection="1"/>
    <xf numFmtId="0" fontId="16" fillId="0" borderId="0" xfId="0" applyFont="1"/>
    <xf numFmtId="0" fontId="16" fillId="0" borderId="0" xfId="0" applyFont="1" applyAlignment="1">
      <alignment horizontal="center"/>
    </xf>
    <xf numFmtId="0" fontId="20" fillId="0" borderId="1" xfId="0" applyFont="1" applyBorder="1" applyAlignment="1">
      <alignment horizontal="center"/>
    </xf>
    <xf numFmtId="0" fontId="16" fillId="0" borderId="1" xfId="0" applyFont="1" applyBorder="1" applyAlignment="1">
      <alignment horizontal="center"/>
    </xf>
    <xf numFmtId="0" fontId="16" fillId="0" borderId="0" xfId="0" applyNumberFormat="1" applyFont="1" applyAlignment="1">
      <alignment vertical="center" wrapText="1"/>
    </xf>
    <xf numFmtId="0" fontId="16" fillId="0" borderId="0" xfId="0" applyFont="1" applyAlignment="1">
      <alignment vertical="center" wrapText="1"/>
    </xf>
    <xf numFmtId="0" fontId="22" fillId="0" borderId="1" xfId="0" applyFont="1" applyBorder="1" applyAlignment="1">
      <alignment horizontal="center"/>
    </xf>
    <xf numFmtId="0" fontId="16" fillId="0" borderId="7" xfId="0" applyFont="1" applyBorder="1" applyAlignment="1">
      <alignment horizontal="center"/>
    </xf>
    <xf numFmtId="0" fontId="16" fillId="0" borderId="8" xfId="0" applyFont="1" applyBorder="1" applyAlignment="1">
      <alignment horizontal="center"/>
    </xf>
    <xf numFmtId="0" fontId="16" fillId="0" borderId="2" xfId="0" applyFont="1" applyBorder="1" applyAlignment="1">
      <alignment horizontal="center"/>
    </xf>
    <xf numFmtId="165" fontId="16" fillId="0" borderId="8" xfId="0" applyNumberFormat="1" applyFont="1" applyFill="1" applyBorder="1" applyAlignment="1">
      <alignment horizontal="center" vertical="center" wrapText="1"/>
    </xf>
    <xf numFmtId="0" fontId="16" fillId="0" borderId="7" xfId="0" applyFont="1" applyFill="1" applyBorder="1" applyAlignment="1">
      <alignment horizontal="center" vertical="center" wrapText="1"/>
    </xf>
    <xf numFmtId="165" fontId="16" fillId="0" borderId="1" xfId="0" applyNumberFormat="1" applyFont="1" applyFill="1" applyBorder="1" applyAlignment="1">
      <alignment horizontal="center" vertical="center" wrapText="1"/>
    </xf>
    <xf numFmtId="165" fontId="16" fillId="3" borderId="1" xfId="0" applyNumberFormat="1" applyFont="1" applyFill="1" applyBorder="1" applyAlignment="1">
      <alignment horizontal="center" vertical="center" wrapText="1"/>
    </xf>
    <xf numFmtId="0" fontId="23" fillId="0" borderId="0" xfId="0" applyFont="1"/>
    <xf numFmtId="0" fontId="20" fillId="0" borderId="0" xfId="0" applyFont="1"/>
    <xf numFmtId="0" fontId="25" fillId="0" borderId="1" xfId="0" applyFont="1" applyFill="1" applyBorder="1" applyAlignment="1">
      <alignment horizontal="center" vertical="center" wrapText="1"/>
    </xf>
    <xf numFmtId="0" fontId="20" fillId="0" borderId="1" xfId="0" applyFont="1" applyBorder="1"/>
    <xf numFmtId="0" fontId="16" fillId="3" borderId="0" xfId="0" applyFont="1" applyFill="1" applyAlignment="1">
      <alignment vertical="center" wrapText="1"/>
    </xf>
    <xf numFmtId="0" fontId="16" fillId="3" borderId="1" xfId="0" applyFont="1" applyFill="1" applyBorder="1" applyAlignment="1">
      <alignment horizontal="center"/>
    </xf>
    <xf numFmtId="165" fontId="16" fillId="3" borderId="0" xfId="0" applyNumberFormat="1" applyFont="1" applyFill="1" applyBorder="1" applyAlignment="1">
      <alignment horizontal="center" vertical="center" wrapText="1"/>
    </xf>
    <xf numFmtId="0" fontId="16" fillId="0" borderId="0" xfId="0" applyFont="1" applyFill="1" applyAlignment="1">
      <alignment horizontal="left" vertical="center" wrapText="1"/>
    </xf>
    <xf numFmtId="0" fontId="5" fillId="0" borderId="0" xfId="0" applyFont="1" applyFill="1" applyAlignment="1">
      <alignment horizontal="left" vertical="center" wrapText="1"/>
    </xf>
    <xf numFmtId="0" fontId="3" fillId="0" borderId="5" xfId="0" applyFont="1" applyFill="1" applyBorder="1" applyAlignment="1">
      <alignment horizontal="right" vertical="center" wrapText="1"/>
    </xf>
    <xf numFmtId="0" fontId="3" fillId="0" borderId="6" xfId="0" applyFont="1" applyFill="1" applyBorder="1" applyAlignment="1">
      <alignment horizontal="right" vertical="center" wrapText="1"/>
    </xf>
    <xf numFmtId="0" fontId="9" fillId="0" borderId="0" xfId="0" applyFont="1" applyFill="1" applyAlignment="1">
      <alignment horizontal="center" vertical="center" wrapText="1"/>
    </xf>
    <xf numFmtId="0" fontId="14" fillId="0" borderId="0" xfId="0" applyFont="1" applyFill="1" applyAlignment="1">
      <alignment horizontal="center" vertical="center" wrapText="1"/>
    </xf>
    <xf numFmtId="0" fontId="15" fillId="0" borderId="0" xfId="0" applyFont="1" applyFill="1" applyAlignment="1">
      <alignment horizontal="center" vertical="center" wrapText="1"/>
    </xf>
    <xf numFmtId="165" fontId="16" fillId="0" borderId="0" xfId="0" applyNumberFormat="1" applyFont="1"/>
    <xf numFmtId="165" fontId="16" fillId="0" borderId="0" xfId="0" applyNumberFormat="1" applyFont="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5"/>
  <sheetViews>
    <sheetView topLeftCell="A92" workbookViewId="0">
      <selection activeCell="C112" sqref="C112"/>
    </sheetView>
  </sheetViews>
  <sheetFormatPr defaultColWidth="9.140625" defaultRowHeight="12.75" x14ac:dyDescent="0.2"/>
  <cols>
    <col min="1" max="1" width="5" style="3" customWidth="1"/>
    <col min="2" max="2" width="52.5703125" style="2" customWidth="1"/>
    <col min="3" max="3" width="16" style="2" customWidth="1"/>
    <col min="4" max="4" width="11.28515625" style="27" customWidth="1"/>
    <col min="5" max="5" width="11.7109375" style="5" customWidth="1"/>
    <col min="6" max="6" width="10.5703125" style="2" customWidth="1"/>
    <col min="7" max="7" width="13.28515625" style="2" customWidth="1"/>
    <col min="8" max="8" width="9.28515625" style="2" customWidth="1"/>
    <col min="9" max="9" width="9.5703125" style="2" customWidth="1"/>
    <col min="10" max="16384" width="9.140625" style="2"/>
  </cols>
  <sheetData>
    <row r="1" spans="1:9" ht="18.75" x14ac:dyDescent="0.2">
      <c r="A1" s="81" t="s">
        <v>6</v>
      </c>
      <c r="B1" s="81"/>
      <c r="C1" s="81"/>
      <c r="D1" s="81"/>
      <c r="E1" s="81"/>
      <c r="F1" s="81"/>
      <c r="G1" s="81"/>
      <c r="H1" s="81"/>
      <c r="I1" s="81"/>
    </row>
    <row r="2" spans="1:9" ht="28.5" customHeight="1" x14ac:dyDescent="0.2">
      <c r="A2" s="82" t="s">
        <v>5</v>
      </c>
      <c r="B2" s="82"/>
      <c r="C2" s="82"/>
      <c r="D2" s="82"/>
      <c r="E2" s="82"/>
      <c r="F2" s="82"/>
      <c r="G2" s="82"/>
      <c r="H2" s="82"/>
      <c r="I2" s="82"/>
    </row>
    <row r="3" spans="1:9" s="1" customFormat="1" ht="31.5" customHeight="1" x14ac:dyDescent="0.2">
      <c r="A3" s="81" t="s">
        <v>29</v>
      </c>
      <c r="B3" s="81"/>
      <c r="C3" s="81"/>
      <c r="D3" s="81"/>
      <c r="E3" s="81"/>
      <c r="F3" s="81"/>
      <c r="G3" s="81"/>
      <c r="H3" s="81"/>
      <c r="I3" s="81"/>
    </row>
    <row r="4" spans="1:9" s="1" customFormat="1" ht="31.5" customHeight="1" x14ac:dyDescent="0.2">
      <c r="A4" s="80" t="s">
        <v>35</v>
      </c>
      <c r="B4" s="80"/>
      <c r="C4" s="80"/>
      <c r="D4" s="80"/>
      <c r="E4" s="80"/>
      <c r="F4" s="80"/>
      <c r="G4" s="80"/>
      <c r="H4" s="80"/>
      <c r="I4" s="80"/>
    </row>
    <row r="6" spans="1:9" s="31" customFormat="1" ht="15.75" x14ac:dyDescent="0.2">
      <c r="A6" s="28" t="s">
        <v>13</v>
      </c>
      <c r="B6" s="15" t="s">
        <v>0</v>
      </c>
      <c r="C6" s="15" t="s">
        <v>165</v>
      </c>
      <c r="D6" s="24" t="s">
        <v>7</v>
      </c>
      <c r="E6" s="42" t="s">
        <v>1</v>
      </c>
      <c r="F6" s="15" t="s">
        <v>2</v>
      </c>
      <c r="G6" s="15" t="s">
        <v>16</v>
      </c>
      <c r="H6" s="15" t="s">
        <v>3</v>
      </c>
      <c r="I6" s="15" t="s">
        <v>17</v>
      </c>
    </row>
    <row r="7" spans="1:9" s="31" customFormat="1" ht="15" x14ac:dyDescent="0.2">
      <c r="A7" s="28"/>
      <c r="B7" s="17" t="s">
        <v>15</v>
      </c>
      <c r="C7" s="28"/>
      <c r="D7" s="29"/>
      <c r="E7" s="30"/>
      <c r="F7" s="28"/>
      <c r="G7" s="28"/>
      <c r="H7" s="28"/>
      <c r="I7" s="28"/>
    </row>
    <row r="8" spans="1:9" s="31" customFormat="1" ht="90" x14ac:dyDescent="0.2">
      <c r="A8" s="28">
        <v>1</v>
      </c>
      <c r="B8" s="28" t="s">
        <v>37</v>
      </c>
      <c r="C8" s="28">
        <v>1.7549999999999999</v>
      </c>
      <c r="D8" s="29">
        <v>7</v>
      </c>
      <c r="E8" s="30">
        <f>C8</f>
        <v>1.7549999999999999</v>
      </c>
      <c r="F8" s="28">
        <v>1</v>
      </c>
      <c r="G8" s="28"/>
      <c r="H8" s="28">
        <v>0</v>
      </c>
      <c r="I8" s="28"/>
    </row>
    <row r="9" spans="1:9" s="31" customFormat="1" ht="90" x14ac:dyDescent="0.2">
      <c r="A9" s="36">
        <v>2</v>
      </c>
      <c r="B9" s="35" t="s">
        <v>94</v>
      </c>
      <c r="C9" s="52">
        <v>1.383</v>
      </c>
      <c r="D9" s="37">
        <v>3</v>
      </c>
      <c r="E9" s="30">
        <f>C9</f>
        <v>1.383</v>
      </c>
      <c r="F9" s="36">
        <v>1</v>
      </c>
      <c r="G9" s="36"/>
      <c r="H9" s="36">
        <v>0</v>
      </c>
      <c r="I9" s="36"/>
    </row>
    <row r="10" spans="1:9" s="31" customFormat="1" ht="75" x14ac:dyDescent="0.2">
      <c r="A10" s="36">
        <v>3</v>
      </c>
      <c r="B10" s="35" t="s">
        <v>38</v>
      </c>
      <c r="C10" s="52">
        <v>1.7549999999999999</v>
      </c>
      <c r="D10" s="37">
        <v>5</v>
      </c>
      <c r="E10" s="30">
        <f t="shared" ref="E10:E12" si="0">C10</f>
        <v>1.7549999999999999</v>
      </c>
      <c r="F10" s="36">
        <v>1</v>
      </c>
      <c r="G10" s="36"/>
      <c r="H10" s="36">
        <v>0</v>
      </c>
      <c r="I10" s="36"/>
    </row>
    <row r="11" spans="1:9" s="31" customFormat="1" ht="105" x14ac:dyDescent="0.2">
      <c r="A11" s="28">
        <v>4</v>
      </c>
      <c r="B11" s="36" t="s">
        <v>96</v>
      </c>
      <c r="C11" s="36">
        <v>1.7549999999999999</v>
      </c>
      <c r="D11" s="37">
        <v>11</v>
      </c>
      <c r="E11" s="30">
        <f t="shared" si="0"/>
        <v>1.7549999999999999</v>
      </c>
      <c r="F11" s="28">
        <v>1</v>
      </c>
      <c r="G11" s="28"/>
      <c r="H11" s="28">
        <v>0</v>
      </c>
      <c r="I11" s="28"/>
    </row>
    <row r="12" spans="1:9" s="31" customFormat="1" ht="60" x14ac:dyDescent="0.2">
      <c r="A12" s="36">
        <v>5</v>
      </c>
      <c r="B12" s="35" t="s">
        <v>39</v>
      </c>
      <c r="C12" s="52">
        <v>1.7549999999999999</v>
      </c>
      <c r="D12" s="37">
        <v>5</v>
      </c>
      <c r="E12" s="30">
        <f t="shared" si="0"/>
        <v>1.7549999999999999</v>
      </c>
      <c r="F12" s="36">
        <v>1</v>
      </c>
      <c r="G12" s="28"/>
      <c r="H12" s="28">
        <v>0</v>
      </c>
      <c r="I12" s="28"/>
    </row>
    <row r="13" spans="1:9" s="31" customFormat="1" ht="75" x14ac:dyDescent="0.2">
      <c r="A13" s="36">
        <v>6</v>
      </c>
      <c r="B13" s="35" t="s">
        <v>40</v>
      </c>
      <c r="C13" s="52">
        <v>1.3340000000000001</v>
      </c>
      <c r="D13" s="37">
        <v>4</v>
      </c>
      <c r="E13" s="30">
        <f>C13</f>
        <v>1.3340000000000001</v>
      </c>
      <c r="F13" s="36">
        <v>1</v>
      </c>
      <c r="G13" s="28"/>
      <c r="H13" s="28">
        <v>0</v>
      </c>
      <c r="I13" s="28"/>
    </row>
    <row r="14" spans="1:9" s="31" customFormat="1" ht="75" x14ac:dyDescent="0.2">
      <c r="A14" s="36">
        <v>7</v>
      </c>
      <c r="B14" s="35" t="s">
        <v>52</v>
      </c>
      <c r="C14" s="52">
        <v>1.1859999999999999</v>
      </c>
      <c r="D14" s="37">
        <v>4</v>
      </c>
      <c r="E14" s="30">
        <f>C14</f>
        <v>1.1859999999999999</v>
      </c>
      <c r="F14" s="36">
        <v>1</v>
      </c>
      <c r="G14" s="28"/>
      <c r="H14" s="28">
        <v>0</v>
      </c>
      <c r="I14" s="28"/>
    </row>
    <row r="15" spans="1:9" s="31" customFormat="1" ht="75" x14ac:dyDescent="0.2">
      <c r="A15" s="36">
        <v>8</v>
      </c>
      <c r="B15" s="35" t="s">
        <v>41</v>
      </c>
      <c r="C15" s="52">
        <v>1.7549999999999999</v>
      </c>
      <c r="D15" s="37">
        <v>9</v>
      </c>
      <c r="E15" s="30">
        <f t="shared" ref="E15:E16" si="1">C15</f>
        <v>1.7549999999999999</v>
      </c>
      <c r="F15" s="36">
        <v>1</v>
      </c>
      <c r="G15" s="28"/>
      <c r="H15" s="28">
        <v>0</v>
      </c>
      <c r="I15" s="28"/>
    </row>
    <row r="16" spans="1:9" s="31" customFormat="1" ht="75" x14ac:dyDescent="0.2">
      <c r="A16" s="36">
        <v>9</v>
      </c>
      <c r="B16" s="35" t="s">
        <v>103</v>
      </c>
      <c r="C16" s="52">
        <v>1.7549999999999999</v>
      </c>
      <c r="D16" s="37">
        <v>6</v>
      </c>
      <c r="E16" s="30">
        <f t="shared" si="1"/>
        <v>1.7549999999999999</v>
      </c>
      <c r="F16" s="36">
        <v>1</v>
      </c>
      <c r="G16" s="28"/>
      <c r="H16" s="28">
        <v>0</v>
      </c>
      <c r="I16" s="28"/>
    </row>
    <row r="17" spans="1:12" s="31" customFormat="1" ht="60" x14ac:dyDescent="0.2">
      <c r="A17" s="36">
        <v>10</v>
      </c>
      <c r="B17" s="35" t="s">
        <v>53</v>
      </c>
      <c r="C17" s="52">
        <v>0</v>
      </c>
      <c r="D17" s="37">
        <v>4</v>
      </c>
      <c r="E17" s="30">
        <f>C17</f>
        <v>0</v>
      </c>
      <c r="F17" s="36">
        <v>1</v>
      </c>
      <c r="G17" s="28"/>
      <c r="H17" s="28">
        <v>0</v>
      </c>
      <c r="I17" s="28"/>
    </row>
    <row r="18" spans="1:12" s="31" customFormat="1" ht="60" x14ac:dyDescent="0.2">
      <c r="A18" s="36">
        <v>11</v>
      </c>
      <c r="B18" s="35" t="s">
        <v>42</v>
      </c>
      <c r="C18" s="52">
        <v>1.7549999999999999</v>
      </c>
      <c r="D18" s="37">
        <v>4</v>
      </c>
      <c r="E18" s="30">
        <f>C18</f>
        <v>1.7549999999999999</v>
      </c>
      <c r="F18" s="36">
        <v>1</v>
      </c>
      <c r="G18" s="28"/>
      <c r="H18" s="28">
        <v>0</v>
      </c>
      <c r="I18" s="28"/>
    </row>
    <row r="19" spans="1:12" s="31" customFormat="1" ht="90" x14ac:dyDescent="0.2">
      <c r="A19" s="17">
        <v>12</v>
      </c>
      <c r="B19" s="35" t="s">
        <v>43</v>
      </c>
      <c r="C19" s="30">
        <v>3.5529999999999999</v>
      </c>
      <c r="D19" s="29">
        <v>3</v>
      </c>
      <c r="E19" s="30">
        <f t="shared" ref="E19:E20" si="2">C19</f>
        <v>3.5529999999999999</v>
      </c>
      <c r="F19" s="28">
        <v>1</v>
      </c>
      <c r="G19" s="28"/>
      <c r="H19" s="28">
        <v>1</v>
      </c>
      <c r="I19" s="28"/>
    </row>
    <row r="20" spans="1:12" s="31" customFormat="1" ht="75" x14ac:dyDescent="0.2">
      <c r="A20" s="17">
        <v>13</v>
      </c>
      <c r="B20" s="35" t="s">
        <v>54</v>
      </c>
      <c r="C20" s="30">
        <v>0</v>
      </c>
      <c r="D20" s="29">
        <v>3</v>
      </c>
      <c r="E20" s="30">
        <f t="shared" si="2"/>
        <v>0</v>
      </c>
      <c r="F20" s="28">
        <v>1</v>
      </c>
      <c r="G20" s="28"/>
      <c r="H20" s="28">
        <v>1</v>
      </c>
      <c r="I20" s="28"/>
    </row>
    <row r="21" spans="1:12" s="31" customFormat="1" ht="75" x14ac:dyDescent="0.2">
      <c r="A21" s="36">
        <v>14</v>
      </c>
      <c r="B21" s="35" t="s">
        <v>55</v>
      </c>
      <c r="C21" s="30">
        <v>0</v>
      </c>
      <c r="D21" s="29">
        <v>3</v>
      </c>
      <c r="E21" s="30">
        <f>C21</f>
        <v>0</v>
      </c>
      <c r="F21" s="36">
        <v>1</v>
      </c>
      <c r="G21" s="36"/>
      <c r="H21" s="36">
        <v>0</v>
      </c>
      <c r="I21" s="36"/>
    </row>
    <row r="22" spans="1:12" s="31" customFormat="1" ht="105" x14ac:dyDescent="0.2">
      <c r="A22" s="17">
        <v>15</v>
      </c>
      <c r="B22" s="35" t="s">
        <v>56</v>
      </c>
      <c r="C22" s="30">
        <v>2.3690000000000002</v>
      </c>
      <c r="D22" s="29">
        <v>3</v>
      </c>
      <c r="E22" s="30">
        <f>C22</f>
        <v>2.3690000000000002</v>
      </c>
      <c r="F22" s="28">
        <v>1</v>
      </c>
      <c r="G22" s="28"/>
      <c r="H22" s="28">
        <v>2</v>
      </c>
      <c r="I22" s="28"/>
    </row>
    <row r="23" spans="1:12" s="31" customFormat="1" ht="90" x14ac:dyDescent="0.2">
      <c r="A23" s="17">
        <v>16</v>
      </c>
      <c r="B23" s="35" t="s">
        <v>57</v>
      </c>
      <c r="C23" s="30">
        <v>7.1</v>
      </c>
      <c r="D23" s="29">
        <v>2</v>
      </c>
      <c r="E23" s="30">
        <f t="shared" ref="E23:E24" si="3">C23</f>
        <v>7.1</v>
      </c>
      <c r="F23" s="28">
        <v>1</v>
      </c>
      <c r="G23" s="28"/>
      <c r="H23" s="28">
        <v>7</v>
      </c>
      <c r="I23" s="28"/>
      <c r="L23" s="31" t="s">
        <v>30</v>
      </c>
    </row>
    <row r="24" spans="1:12" s="31" customFormat="1" ht="105" x14ac:dyDescent="0.2">
      <c r="A24" s="17">
        <v>17</v>
      </c>
      <c r="B24" s="35" t="s">
        <v>59</v>
      </c>
      <c r="C24" s="30">
        <v>5.88</v>
      </c>
      <c r="D24" s="29">
        <v>2</v>
      </c>
      <c r="E24" s="30">
        <f t="shared" si="3"/>
        <v>5.88</v>
      </c>
      <c r="F24" s="28">
        <v>1</v>
      </c>
      <c r="G24" s="28"/>
      <c r="H24" s="28">
        <v>4</v>
      </c>
      <c r="I24" s="28"/>
    </row>
    <row r="25" spans="1:12" s="31" customFormat="1" ht="90" x14ac:dyDescent="0.2">
      <c r="A25" s="28">
        <v>18</v>
      </c>
      <c r="B25" s="35" t="s">
        <v>60</v>
      </c>
      <c r="C25" s="30">
        <v>5.88</v>
      </c>
      <c r="D25" s="29">
        <v>3</v>
      </c>
      <c r="E25" s="30">
        <f>C25</f>
        <v>5.88</v>
      </c>
      <c r="F25" s="28">
        <v>1</v>
      </c>
      <c r="G25" s="28"/>
      <c r="H25" s="28">
        <v>2</v>
      </c>
      <c r="I25" s="28"/>
    </row>
    <row r="26" spans="1:12" s="31" customFormat="1" ht="105" x14ac:dyDescent="0.2">
      <c r="A26" s="28">
        <v>19</v>
      </c>
      <c r="B26" s="35" t="s">
        <v>58</v>
      </c>
      <c r="C26" s="30">
        <v>7.0979999999999999</v>
      </c>
      <c r="D26" s="29">
        <v>5</v>
      </c>
      <c r="E26" s="30">
        <f>C26</f>
        <v>7.0979999999999999</v>
      </c>
      <c r="F26" s="28">
        <v>1</v>
      </c>
      <c r="G26" s="28"/>
      <c r="H26" s="28">
        <v>13</v>
      </c>
      <c r="I26" s="28"/>
    </row>
    <row r="27" spans="1:12" s="31" customFormat="1" ht="75" x14ac:dyDescent="0.2">
      <c r="A27" s="28">
        <v>20</v>
      </c>
      <c r="B27" s="35" t="s">
        <v>101</v>
      </c>
      <c r="C27" s="30">
        <v>4.3330000000000002</v>
      </c>
      <c r="D27" s="29">
        <v>5</v>
      </c>
      <c r="E27" s="30">
        <f t="shared" ref="E27" si="4">C27</f>
        <v>4.3330000000000002</v>
      </c>
      <c r="F27" s="28">
        <v>1</v>
      </c>
      <c r="G27" s="28"/>
      <c r="H27" s="28"/>
      <c r="I27" s="28"/>
    </row>
    <row r="28" spans="1:12" s="31" customFormat="1" ht="60" x14ac:dyDescent="0.2">
      <c r="A28" s="28">
        <v>21</v>
      </c>
      <c r="B28" s="35" t="s">
        <v>61</v>
      </c>
      <c r="C28" s="30">
        <v>0</v>
      </c>
      <c r="D28" s="29">
        <v>2</v>
      </c>
      <c r="E28" s="30">
        <f>C28</f>
        <v>0</v>
      </c>
      <c r="F28" s="28">
        <v>1</v>
      </c>
      <c r="G28" s="28"/>
      <c r="H28" s="28">
        <v>0</v>
      </c>
      <c r="I28" s="28"/>
    </row>
    <row r="29" spans="1:12" s="31" customFormat="1" ht="75" x14ac:dyDescent="0.2">
      <c r="A29" s="28">
        <v>22</v>
      </c>
      <c r="B29" s="35" t="s">
        <v>62</v>
      </c>
      <c r="C29" s="30">
        <v>0.38100000000000001</v>
      </c>
      <c r="D29" s="29">
        <v>2</v>
      </c>
      <c r="E29" s="30">
        <f>C29</f>
        <v>0.38100000000000001</v>
      </c>
      <c r="F29" s="28">
        <v>1</v>
      </c>
      <c r="G29" s="28"/>
      <c r="H29" s="28">
        <v>0</v>
      </c>
      <c r="I29" s="28"/>
    </row>
    <row r="30" spans="1:12" s="31" customFormat="1" ht="60" x14ac:dyDescent="0.2">
      <c r="A30" s="17">
        <v>23</v>
      </c>
      <c r="B30" s="35" t="s">
        <v>97</v>
      </c>
      <c r="C30" s="30">
        <v>0.38100000000000001</v>
      </c>
      <c r="D30" s="29">
        <v>2</v>
      </c>
      <c r="E30" s="30">
        <f t="shared" ref="E30:E31" si="5">C30</f>
        <v>0.38100000000000001</v>
      </c>
      <c r="F30" s="28">
        <v>1</v>
      </c>
      <c r="G30" s="28"/>
      <c r="H30" s="28">
        <v>0</v>
      </c>
      <c r="I30" s="28"/>
    </row>
    <row r="31" spans="1:12" s="31" customFormat="1" ht="105" x14ac:dyDescent="0.2">
      <c r="A31" s="36">
        <v>24</v>
      </c>
      <c r="B31" s="35" t="s">
        <v>63</v>
      </c>
      <c r="C31" s="30">
        <v>0.71599999999999997</v>
      </c>
      <c r="D31" s="29">
        <v>5</v>
      </c>
      <c r="E31" s="30">
        <f t="shared" si="5"/>
        <v>0.71599999999999997</v>
      </c>
      <c r="F31" s="36">
        <v>1</v>
      </c>
      <c r="G31" s="36"/>
      <c r="H31" s="36">
        <v>8</v>
      </c>
      <c r="I31" s="36"/>
    </row>
    <row r="32" spans="1:12" s="31" customFormat="1" ht="90" x14ac:dyDescent="0.2">
      <c r="A32" s="36">
        <v>25</v>
      </c>
      <c r="B32" s="35" t="s">
        <v>64</v>
      </c>
      <c r="C32" s="52">
        <v>4.7060000000000004</v>
      </c>
      <c r="D32" s="37">
        <v>4</v>
      </c>
      <c r="E32" s="30">
        <f>C32</f>
        <v>4.7060000000000004</v>
      </c>
      <c r="F32" s="36">
        <v>1</v>
      </c>
      <c r="G32" s="28"/>
      <c r="H32" s="28">
        <v>14</v>
      </c>
      <c r="I32" s="28"/>
    </row>
    <row r="33" spans="1:9" s="31" customFormat="1" ht="75" x14ac:dyDescent="0.2">
      <c r="A33" s="36">
        <v>26</v>
      </c>
      <c r="B33" s="35" t="s">
        <v>65</v>
      </c>
      <c r="C33" s="52">
        <v>4.7060000000000004</v>
      </c>
      <c r="D33" s="37">
        <v>3</v>
      </c>
      <c r="E33" s="30">
        <f>C33</f>
        <v>4.7060000000000004</v>
      </c>
      <c r="F33" s="36">
        <v>1</v>
      </c>
      <c r="G33" s="28"/>
      <c r="H33" s="28">
        <v>5</v>
      </c>
      <c r="I33" s="28"/>
    </row>
    <row r="34" spans="1:9" s="31" customFormat="1" ht="105" x14ac:dyDescent="0.2">
      <c r="A34" s="36">
        <v>27</v>
      </c>
      <c r="B34" s="35" t="s">
        <v>66</v>
      </c>
      <c r="C34" s="52">
        <v>5.08</v>
      </c>
      <c r="D34" s="37">
        <v>7</v>
      </c>
      <c r="E34" s="30">
        <f t="shared" ref="E34" si="6">C34</f>
        <v>5.08</v>
      </c>
      <c r="F34" s="36">
        <v>1</v>
      </c>
      <c r="G34" s="28"/>
      <c r="H34" s="28">
        <v>30</v>
      </c>
      <c r="I34" s="28"/>
    </row>
    <row r="35" spans="1:9" s="31" customFormat="1" ht="75" x14ac:dyDescent="0.2">
      <c r="A35" s="36">
        <v>28</v>
      </c>
      <c r="B35" s="35" t="s">
        <v>69</v>
      </c>
      <c r="C35" s="52">
        <v>0.38100000000000001</v>
      </c>
      <c r="D35" s="37">
        <v>3</v>
      </c>
      <c r="E35" s="30">
        <f>C35</f>
        <v>0.38100000000000001</v>
      </c>
      <c r="F35" s="36">
        <v>1</v>
      </c>
      <c r="G35" s="28"/>
      <c r="H35" s="28">
        <v>9</v>
      </c>
      <c r="I35" s="28"/>
    </row>
    <row r="36" spans="1:9" s="31" customFormat="1" ht="75" x14ac:dyDescent="0.2">
      <c r="A36" s="36">
        <v>29</v>
      </c>
      <c r="B36" s="35" t="s">
        <v>68</v>
      </c>
      <c r="C36" s="52">
        <v>5.88</v>
      </c>
      <c r="D36" s="37">
        <v>4</v>
      </c>
      <c r="E36" s="30">
        <f>C36</f>
        <v>5.88</v>
      </c>
      <c r="F36" s="36">
        <v>1</v>
      </c>
      <c r="G36" s="28"/>
      <c r="H36" s="28">
        <v>16</v>
      </c>
      <c r="I36" s="28"/>
    </row>
    <row r="37" spans="1:9" s="31" customFormat="1" ht="60" x14ac:dyDescent="0.2">
      <c r="A37" s="36">
        <v>30</v>
      </c>
      <c r="B37" s="35" t="s">
        <v>70</v>
      </c>
      <c r="C37" s="52">
        <v>0.38100000000000001</v>
      </c>
      <c r="D37" s="37">
        <v>2</v>
      </c>
      <c r="E37" s="30">
        <f t="shared" ref="E37" si="7">C37</f>
        <v>0.38100000000000001</v>
      </c>
      <c r="F37" s="36">
        <v>1</v>
      </c>
      <c r="G37" s="28"/>
      <c r="H37" s="28">
        <v>6</v>
      </c>
      <c r="I37" s="28"/>
    </row>
    <row r="38" spans="1:9" s="31" customFormat="1" ht="90" x14ac:dyDescent="0.2">
      <c r="A38" s="41">
        <v>31</v>
      </c>
      <c r="B38" s="36" t="s">
        <v>71</v>
      </c>
      <c r="C38" s="28">
        <v>5.5350000000000001</v>
      </c>
      <c r="D38" s="29">
        <v>8</v>
      </c>
      <c r="E38" s="30">
        <f>C38</f>
        <v>5.5350000000000001</v>
      </c>
      <c r="F38" s="28">
        <v>1</v>
      </c>
      <c r="G38" s="28"/>
      <c r="H38" s="28">
        <v>84</v>
      </c>
      <c r="I38" s="28"/>
    </row>
    <row r="39" spans="1:9" s="31" customFormat="1" ht="90" x14ac:dyDescent="0.2">
      <c r="A39" s="41">
        <v>32</v>
      </c>
      <c r="B39" s="41" t="s">
        <v>98</v>
      </c>
      <c r="C39" s="28">
        <v>5.9770000000000003</v>
      </c>
      <c r="D39" s="29">
        <v>3</v>
      </c>
      <c r="E39" s="30">
        <f>C39</f>
        <v>5.9770000000000003</v>
      </c>
      <c r="F39" s="28">
        <v>1</v>
      </c>
      <c r="G39" s="28"/>
      <c r="H39" s="28">
        <v>61</v>
      </c>
      <c r="I39" s="28"/>
    </row>
    <row r="40" spans="1:9" s="31" customFormat="1" ht="90" x14ac:dyDescent="0.2">
      <c r="A40" s="41">
        <v>33</v>
      </c>
      <c r="B40" s="36" t="s">
        <v>72</v>
      </c>
      <c r="C40" s="28">
        <v>5.9770000000000003</v>
      </c>
      <c r="D40" s="29">
        <v>3</v>
      </c>
      <c r="E40" s="30">
        <f t="shared" ref="E40" si="8">C40</f>
        <v>5.9770000000000003</v>
      </c>
      <c r="F40" s="28">
        <v>1</v>
      </c>
      <c r="G40" s="28"/>
      <c r="H40" s="28">
        <v>2</v>
      </c>
      <c r="I40" s="28"/>
    </row>
    <row r="41" spans="1:9" s="31" customFormat="1" ht="105" x14ac:dyDescent="0.2">
      <c r="A41" s="41">
        <v>34</v>
      </c>
      <c r="B41" s="36" t="s">
        <v>44</v>
      </c>
      <c r="C41" s="28">
        <v>3.8069999999999999</v>
      </c>
      <c r="D41" s="29">
        <v>6</v>
      </c>
      <c r="E41" s="30">
        <f>C41</f>
        <v>3.8069999999999999</v>
      </c>
      <c r="F41" s="28">
        <v>1</v>
      </c>
      <c r="G41" s="28"/>
      <c r="H41" s="28">
        <v>42</v>
      </c>
      <c r="I41" s="28"/>
    </row>
    <row r="42" spans="1:9" s="31" customFormat="1" ht="75" x14ac:dyDescent="0.2">
      <c r="A42" s="36">
        <v>35</v>
      </c>
      <c r="B42" s="35" t="s">
        <v>74</v>
      </c>
      <c r="C42" s="30">
        <v>0.38100000000000001</v>
      </c>
      <c r="D42" s="29">
        <v>3</v>
      </c>
      <c r="E42" s="30">
        <f>C42</f>
        <v>0.38100000000000001</v>
      </c>
      <c r="F42" s="36">
        <v>1</v>
      </c>
      <c r="G42" s="28"/>
      <c r="H42" s="28">
        <v>1</v>
      </c>
      <c r="I42" s="28"/>
    </row>
    <row r="43" spans="1:9" s="31" customFormat="1" ht="60" x14ac:dyDescent="0.2">
      <c r="A43" s="17">
        <v>36</v>
      </c>
      <c r="B43" s="35" t="s">
        <v>73</v>
      </c>
      <c r="C43" s="30">
        <v>0.38100000000000001</v>
      </c>
      <c r="D43" s="29">
        <v>3</v>
      </c>
      <c r="E43" s="30">
        <f t="shared" ref="E43" si="9">C43</f>
        <v>0.38100000000000001</v>
      </c>
      <c r="F43" s="28">
        <v>1</v>
      </c>
      <c r="G43" s="28"/>
      <c r="H43" s="28">
        <v>0</v>
      </c>
      <c r="I43" s="28"/>
    </row>
    <row r="44" spans="1:9" s="31" customFormat="1" ht="60" x14ac:dyDescent="0.2">
      <c r="A44" s="17">
        <v>37</v>
      </c>
      <c r="B44" s="35" t="s">
        <v>75</v>
      </c>
      <c r="C44" s="30">
        <v>0.38100000000000001</v>
      </c>
      <c r="D44" s="29">
        <v>3</v>
      </c>
      <c r="E44" s="30">
        <f>C44</f>
        <v>0.38100000000000001</v>
      </c>
      <c r="F44" s="28">
        <v>1</v>
      </c>
      <c r="G44" s="28"/>
      <c r="H44" s="28">
        <v>0</v>
      </c>
      <c r="I44" s="28"/>
    </row>
    <row r="45" spans="1:9" s="31" customFormat="1" ht="75" x14ac:dyDescent="0.2">
      <c r="A45" s="17">
        <v>38</v>
      </c>
      <c r="B45" s="35" t="s">
        <v>76</v>
      </c>
      <c r="C45" s="30">
        <v>1.7549999999999999</v>
      </c>
      <c r="D45" s="29">
        <v>4</v>
      </c>
      <c r="E45" s="30">
        <f>C45</f>
        <v>1.7549999999999999</v>
      </c>
      <c r="F45" s="28">
        <v>1</v>
      </c>
      <c r="G45" s="28"/>
      <c r="H45" s="28">
        <v>0</v>
      </c>
      <c r="I45" s="28"/>
    </row>
    <row r="46" spans="1:9" s="31" customFormat="1" ht="60" x14ac:dyDescent="0.2">
      <c r="A46" s="17">
        <v>39</v>
      </c>
      <c r="B46" s="35" t="s">
        <v>77</v>
      </c>
      <c r="C46" s="30">
        <v>0.38100000000000001</v>
      </c>
      <c r="D46" s="29">
        <v>4</v>
      </c>
      <c r="E46" s="30">
        <f t="shared" ref="E46" si="10">C46</f>
        <v>0.38100000000000001</v>
      </c>
      <c r="F46" s="28">
        <v>1</v>
      </c>
      <c r="G46" s="28"/>
      <c r="H46" s="28">
        <v>0</v>
      </c>
      <c r="I46" s="28"/>
    </row>
    <row r="47" spans="1:9" s="31" customFormat="1" ht="90" x14ac:dyDescent="0.2">
      <c r="A47" s="17">
        <v>40</v>
      </c>
      <c r="B47" s="35" t="s">
        <v>78</v>
      </c>
      <c r="C47" s="30">
        <v>0.49399999999999999</v>
      </c>
      <c r="D47" s="29">
        <v>4</v>
      </c>
      <c r="E47" s="30">
        <f>C47</f>
        <v>0.49399999999999999</v>
      </c>
      <c r="F47" s="28">
        <v>1</v>
      </c>
      <c r="G47" s="28"/>
      <c r="H47" s="28">
        <v>0</v>
      </c>
      <c r="I47" s="28"/>
    </row>
    <row r="48" spans="1:9" s="31" customFormat="1" ht="120" x14ac:dyDescent="0.2">
      <c r="A48" s="17">
        <v>41</v>
      </c>
      <c r="B48" s="35" t="s">
        <v>79</v>
      </c>
      <c r="C48" s="30">
        <v>7.1</v>
      </c>
      <c r="D48" s="29">
        <v>9</v>
      </c>
      <c r="E48" s="30">
        <f>C48</f>
        <v>7.1</v>
      </c>
      <c r="F48" s="28">
        <v>1</v>
      </c>
      <c r="G48" s="28"/>
      <c r="H48" s="28">
        <v>20</v>
      </c>
      <c r="I48" s="28"/>
    </row>
    <row r="49" spans="1:9" s="31" customFormat="1" ht="105" x14ac:dyDescent="0.2">
      <c r="A49" s="17">
        <v>42</v>
      </c>
      <c r="B49" s="35" t="s">
        <v>80</v>
      </c>
      <c r="C49" s="30">
        <v>27.398</v>
      </c>
      <c r="D49" s="29">
        <v>6</v>
      </c>
      <c r="E49" s="30">
        <f t="shared" ref="E49" si="11">C49</f>
        <v>27.398</v>
      </c>
      <c r="F49" s="28">
        <v>1</v>
      </c>
      <c r="G49" s="28"/>
      <c r="H49" s="28">
        <v>43</v>
      </c>
      <c r="I49" s="28"/>
    </row>
    <row r="50" spans="1:9" s="31" customFormat="1" ht="90" x14ac:dyDescent="0.2">
      <c r="A50" s="17">
        <v>43</v>
      </c>
      <c r="B50" s="35" t="s">
        <v>67</v>
      </c>
      <c r="C50" s="30">
        <v>0.71599999999999997</v>
      </c>
      <c r="D50" s="29">
        <v>5</v>
      </c>
      <c r="E50" s="30">
        <f>C50</f>
        <v>0.71599999999999997</v>
      </c>
      <c r="F50" s="28">
        <v>1</v>
      </c>
      <c r="G50" s="28" t="s">
        <v>31</v>
      </c>
      <c r="H50" s="28">
        <v>8</v>
      </c>
      <c r="I50" s="28"/>
    </row>
    <row r="51" spans="1:9" s="31" customFormat="1" ht="15" x14ac:dyDescent="0.2">
      <c r="A51" s="17"/>
      <c r="B51" s="35"/>
      <c r="C51" s="43"/>
      <c r="D51" s="29"/>
      <c r="E51" s="47"/>
      <c r="F51" s="28"/>
      <c r="G51" s="28"/>
      <c r="H51" s="28"/>
      <c r="I51" s="28"/>
    </row>
    <row r="52" spans="1:9" s="31" customFormat="1" ht="15" x14ac:dyDescent="0.2">
      <c r="A52" s="17"/>
      <c r="B52" s="48" t="s">
        <v>36</v>
      </c>
      <c r="C52" s="43"/>
      <c r="D52" s="29"/>
      <c r="E52" s="45"/>
      <c r="F52" s="28"/>
      <c r="G52" s="28"/>
      <c r="H52" s="28"/>
      <c r="I52" s="28"/>
    </row>
    <row r="53" spans="1:9" s="31" customFormat="1" ht="105" x14ac:dyDescent="0.2">
      <c r="A53" s="17">
        <v>1</v>
      </c>
      <c r="B53" s="35" t="s">
        <v>161</v>
      </c>
      <c r="C53" s="30">
        <v>1.718</v>
      </c>
      <c r="D53" s="29">
        <v>10</v>
      </c>
      <c r="E53" s="45"/>
      <c r="F53" s="28"/>
      <c r="G53" s="28"/>
      <c r="H53" s="28"/>
      <c r="I53" s="28"/>
    </row>
    <row r="54" spans="1:9" s="31" customFormat="1" ht="90" x14ac:dyDescent="0.2">
      <c r="A54" s="17">
        <v>2</v>
      </c>
      <c r="B54" s="35" t="s">
        <v>162</v>
      </c>
      <c r="C54" s="30">
        <v>2.883</v>
      </c>
      <c r="D54" s="29">
        <v>4</v>
      </c>
      <c r="E54" s="45"/>
      <c r="F54" s="28"/>
      <c r="G54" s="28"/>
      <c r="H54" s="28"/>
      <c r="I54" s="28"/>
    </row>
    <row r="55" spans="1:9" s="31" customFormat="1" ht="60" x14ac:dyDescent="0.2">
      <c r="A55" s="17">
        <v>3</v>
      </c>
      <c r="B55" s="35" t="s">
        <v>164</v>
      </c>
      <c r="C55" s="30">
        <v>1.7549999999999999</v>
      </c>
      <c r="D55" s="29">
        <v>7</v>
      </c>
      <c r="E55" s="45"/>
      <c r="F55" s="28"/>
      <c r="G55" s="28"/>
      <c r="H55" s="28"/>
      <c r="I55" s="28"/>
    </row>
    <row r="56" spans="1:9" s="31" customFormat="1" ht="105" x14ac:dyDescent="0.2">
      <c r="A56" s="17">
        <v>4</v>
      </c>
      <c r="B56" s="35" t="s">
        <v>81</v>
      </c>
      <c r="C56" s="30">
        <v>5.08</v>
      </c>
      <c r="D56" s="29">
        <v>2</v>
      </c>
      <c r="E56" s="43"/>
      <c r="F56" s="28"/>
      <c r="G56" s="28">
        <v>1</v>
      </c>
      <c r="H56" s="28"/>
      <c r="I56" s="28"/>
    </row>
    <row r="57" spans="1:9" s="31" customFormat="1" ht="15" x14ac:dyDescent="0.2">
      <c r="A57" s="17"/>
      <c r="B57" s="54"/>
      <c r="C57" s="30"/>
      <c r="D57" s="29"/>
      <c r="E57" s="43"/>
      <c r="F57" s="28"/>
      <c r="G57" s="28"/>
      <c r="H57" s="28"/>
      <c r="I57" s="28"/>
    </row>
    <row r="58" spans="1:9" s="31" customFormat="1" ht="90" x14ac:dyDescent="0.2">
      <c r="A58" s="17">
        <v>5</v>
      </c>
      <c r="B58" s="35" t="s">
        <v>82</v>
      </c>
      <c r="C58" s="30">
        <v>5.88</v>
      </c>
      <c r="D58" s="29">
        <v>3</v>
      </c>
      <c r="E58" s="43"/>
      <c r="F58" s="28"/>
      <c r="G58" s="28">
        <v>1</v>
      </c>
      <c r="H58" s="28"/>
      <c r="I58" s="28"/>
    </row>
    <row r="59" spans="1:9" s="31" customFormat="1" ht="105" x14ac:dyDescent="0.2">
      <c r="A59" s="17">
        <v>6</v>
      </c>
      <c r="B59" s="35" t="s">
        <v>58</v>
      </c>
      <c r="C59" s="30">
        <v>7.0979999999999999</v>
      </c>
      <c r="D59" s="29">
        <v>5</v>
      </c>
      <c r="E59" s="43"/>
      <c r="F59" s="28"/>
      <c r="G59" s="28">
        <v>1</v>
      </c>
      <c r="H59" s="28"/>
      <c r="I59" s="28"/>
    </row>
    <row r="60" spans="1:9" s="31" customFormat="1" ht="105" x14ac:dyDescent="0.2">
      <c r="A60" s="36">
        <v>7</v>
      </c>
      <c r="B60" s="35" t="s">
        <v>83</v>
      </c>
      <c r="C60" s="30">
        <v>5.88</v>
      </c>
      <c r="D60" s="37">
        <v>7</v>
      </c>
      <c r="E60" s="44"/>
      <c r="F60" s="36"/>
      <c r="G60" s="28">
        <v>1</v>
      </c>
      <c r="I60" s="28"/>
    </row>
    <row r="61" spans="1:9" s="31" customFormat="1" ht="75" x14ac:dyDescent="0.2">
      <c r="A61" s="36">
        <v>8</v>
      </c>
      <c r="B61" s="35" t="s">
        <v>84</v>
      </c>
      <c r="C61" s="52">
        <v>5.88</v>
      </c>
      <c r="D61" s="37">
        <v>4</v>
      </c>
      <c r="E61" s="44"/>
      <c r="F61" s="36"/>
      <c r="G61" s="28">
        <v>1</v>
      </c>
      <c r="H61" s="28"/>
      <c r="I61" s="28"/>
    </row>
    <row r="62" spans="1:9" s="31" customFormat="1" ht="90" x14ac:dyDescent="0.2">
      <c r="A62" s="41">
        <v>9</v>
      </c>
      <c r="B62" s="36" t="s">
        <v>71</v>
      </c>
      <c r="C62" s="36">
        <v>5.5350000000000001</v>
      </c>
      <c r="D62" s="29">
        <v>8</v>
      </c>
      <c r="E62" s="46"/>
      <c r="F62" s="28"/>
      <c r="G62" s="28">
        <v>1</v>
      </c>
      <c r="I62" s="28"/>
    </row>
    <row r="63" spans="1:9" s="31" customFormat="1" ht="90" x14ac:dyDescent="0.2">
      <c r="A63" s="41">
        <v>10</v>
      </c>
      <c r="B63" s="41" t="s">
        <v>99</v>
      </c>
      <c r="C63" s="28">
        <v>5.9770000000000003</v>
      </c>
      <c r="D63" s="29">
        <v>3</v>
      </c>
      <c r="E63" s="46"/>
      <c r="F63" s="28"/>
      <c r="G63" s="28">
        <v>1</v>
      </c>
      <c r="H63" s="28"/>
      <c r="I63" s="28"/>
    </row>
    <row r="64" spans="1:9" s="31" customFormat="1" ht="90" x14ac:dyDescent="0.2">
      <c r="A64" s="41">
        <v>11</v>
      </c>
      <c r="B64" s="36" t="s">
        <v>72</v>
      </c>
      <c r="C64" s="28">
        <v>5.9770000000000003</v>
      </c>
      <c r="D64" s="29">
        <v>3</v>
      </c>
      <c r="E64" s="46"/>
      <c r="F64" s="28"/>
      <c r="G64" s="28">
        <v>1</v>
      </c>
      <c r="H64" s="28"/>
      <c r="I64" s="28"/>
    </row>
    <row r="65" spans="1:9" s="31" customFormat="1" ht="105" x14ac:dyDescent="0.2">
      <c r="A65" s="41">
        <v>12</v>
      </c>
      <c r="B65" s="36" t="s">
        <v>45</v>
      </c>
      <c r="C65" s="28">
        <v>3.8069999999999999</v>
      </c>
      <c r="D65" s="29">
        <v>6</v>
      </c>
      <c r="E65" s="46"/>
      <c r="F65" s="28"/>
      <c r="G65" s="28">
        <v>1</v>
      </c>
      <c r="I65" s="28"/>
    </row>
    <row r="66" spans="1:9" s="31" customFormat="1" ht="120" x14ac:dyDescent="0.2">
      <c r="A66" s="17">
        <v>13</v>
      </c>
      <c r="B66" s="35" t="s">
        <v>79</v>
      </c>
      <c r="C66" s="30">
        <v>7.1</v>
      </c>
      <c r="D66" s="29">
        <v>9</v>
      </c>
      <c r="E66" s="43"/>
      <c r="F66" s="28"/>
      <c r="G66" s="28">
        <v>1</v>
      </c>
      <c r="I66" s="28"/>
    </row>
    <row r="67" spans="1:9" s="31" customFormat="1" ht="105" x14ac:dyDescent="0.2">
      <c r="A67" s="17">
        <v>14</v>
      </c>
      <c r="B67" s="35" t="s">
        <v>102</v>
      </c>
      <c r="C67" s="30">
        <v>27.398</v>
      </c>
      <c r="D67" s="29">
        <v>6</v>
      </c>
      <c r="E67" s="43"/>
      <c r="F67" s="28"/>
      <c r="G67" s="28">
        <v>1</v>
      </c>
      <c r="I67" s="28"/>
    </row>
    <row r="68" spans="1:9" s="31" customFormat="1" ht="75" x14ac:dyDescent="0.2">
      <c r="A68" s="17">
        <v>15</v>
      </c>
      <c r="B68" s="35" t="s">
        <v>101</v>
      </c>
      <c r="C68" s="30">
        <v>4.3330000000000002</v>
      </c>
      <c r="D68" s="29">
        <v>5</v>
      </c>
      <c r="E68" s="43"/>
      <c r="F68" s="28"/>
      <c r="G68" s="28">
        <v>1</v>
      </c>
      <c r="I68" s="28"/>
    </row>
    <row r="69" spans="1:9" s="31" customFormat="1" ht="15" x14ac:dyDescent="0.2">
      <c r="A69" s="17"/>
      <c r="B69" s="17" t="s">
        <v>14</v>
      </c>
      <c r="C69" s="30"/>
      <c r="D69" s="29"/>
      <c r="E69" s="32"/>
      <c r="F69" s="28"/>
      <c r="G69" s="28"/>
      <c r="H69" s="28"/>
      <c r="I69" s="28"/>
    </row>
    <row r="70" spans="1:9" s="31" customFormat="1" ht="90" x14ac:dyDescent="0.2">
      <c r="A70" s="17"/>
      <c r="B70" s="36" t="s">
        <v>163</v>
      </c>
      <c r="C70" s="30">
        <v>1.1970000000000001</v>
      </c>
      <c r="D70" s="29">
        <v>5</v>
      </c>
      <c r="E70" s="32">
        <f>C70/D70</f>
        <v>0.2394</v>
      </c>
      <c r="F70" s="28"/>
      <c r="G70" s="28"/>
      <c r="H70" s="28"/>
      <c r="I70" s="28"/>
    </row>
    <row r="71" spans="1:9" s="31" customFormat="1" ht="105" x14ac:dyDescent="0.2">
      <c r="A71" s="17"/>
      <c r="B71" s="36" t="s">
        <v>159</v>
      </c>
      <c r="C71" s="30">
        <v>5.3390000000000004</v>
      </c>
      <c r="D71" s="29">
        <v>13</v>
      </c>
      <c r="E71" s="32">
        <f>C71/D71</f>
        <v>0.41069230769230775</v>
      </c>
      <c r="F71" s="28"/>
      <c r="G71" s="28"/>
      <c r="H71" s="28"/>
      <c r="I71" s="28"/>
    </row>
    <row r="72" spans="1:9" s="31" customFormat="1" ht="105" x14ac:dyDescent="0.2">
      <c r="A72" s="17"/>
      <c r="B72" s="36" t="s">
        <v>160</v>
      </c>
      <c r="C72" s="30">
        <v>3.472</v>
      </c>
      <c r="D72" s="29">
        <v>5</v>
      </c>
      <c r="E72" s="32">
        <f>C72/D72</f>
        <v>0.69440000000000002</v>
      </c>
      <c r="F72" s="28"/>
      <c r="G72" s="28"/>
      <c r="H72" s="28"/>
      <c r="I72" s="28"/>
    </row>
    <row r="73" spans="1:9" s="31" customFormat="1" ht="60" x14ac:dyDescent="0.2">
      <c r="A73" s="17">
        <v>1</v>
      </c>
      <c r="B73" s="28" t="s">
        <v>95</v>
      </c>
      <c r="C73" s="30">
        <v>1.7549999999999999</v>
      </c>
      <c r="D73" s="29">
        <v>5</v>
      </c>
      <c r="E73" s="32">
        <f>C73/5</f>
        <v>0.35099999999999998</v>
      </c>
      <c r="F73" s="28"/>
      <c r="G73" s="28"/>
      <c r="H73" s="28"/>
      <c r="I73" s="28"/>
    </row>
    <row r="74" spans="1:9" s="31" customFormat="1" ht="105" x14ac:dyDescent="0.2">
      <c r="A74" s="17">
        <v>2</v>
      </c>
      <c r="B74" s="36" t="s">
        <v>46</v>
      </c>
      <c r="C74" s="30">
        <v>1.2410000000000001</v>
      </c>
      <c r="D74" s="29">
        <v>4</v>
      </c>
      <c r="E74" s="32">
        <f>C74/4</f>
        <v>0.31025000000000003</v>
      </c>
      <c r="F74" s="28"/>
      <c r="G74" s="28"/>
      <c r="H74" s="28">
        <v>0</v>
      </c>
      <c r="I74" s="28"/>
    </row>
    <row r="75" spans="1:9" s="31" customFormat="1" ht="75" x14ac:dyDescent="0.2">
      <c r="A75" s="17">
        <v>3</v>
      </c>
      <c r="B75" s="36" t="s">
        <v>48</v>
      </c>
      <c r="C75" s="30">
        <v>1.7549999999999999</v>
      </c>
      <c r="D75" s="29">
        <v>5</v>
      </c>
      <c r="E75" s="32">
        <f>C75/D75</f>
        <v>0.35099999999999998</v>
      </c>
      <c r="F75" s="28"/>
      <c r="G75" s="28"/>
      <c r="H75" s="28">
        <v>1</v>
      </c>
      <c r="I75" s="28"/>
    </row>
    <row r="76" spans="1:9" s="31" customFormat="1" ht="75" x14ac:dyDescent="0.2">
      <c r="A76" s="17">
        <v>4</v>
      </c>
      <c r="B76" s="36" t="s">
        <v>47</v>
      </c>
      <c r="C76" s="30">
        <v>1.607</v>
      </c>
      <c r="D76" s="29">
        <v>7</v>
      </c>
      <c r="E76" s="32">
        <f>C76/D76</f>
        <v>0.22957142857142857</v>
      </c>
      <c r="F76" s="28"/>
      <c r="G76" s="28"/>
      <c r="H76" s="28">
        <v>1</v>
      </c>
      <c r="I76" s="28"/>
    </row>
    <row r="77" spans="1:9" s="31" customFormat="1" ht="75" x14ac:dyDescent="0.2">
      <c r="A77" s="17">
        <v>5</v>
      </c>
      <c r="B77" s="36" t="s">
        <v>85</v>
      </c>
      <c r="C77" s="30">
        <v>1.1970000000000001</v>
      </c>
      <c r="D77" s="29">
        <v>4</v>
      </c>
      <c r="E77" s="32">
        <f>C77/D77</f>
        <v>0.29925000000000002</v>
      </c>
      <c r="F77" s="28"/>
      <c r="G77" s="28"/>
      <c r="H77" s="28">
        <v>2</v>
      </c>
      <c r="I77" s="28"/>
    </row>
    <row r="78" spans="1:9" s="31" customFormat="1" ht="75" x14ac:dyDescent="0.2">
      <c r="A78" s="17">
        <v>6</v>
      </c>
      <c r="B78" s="36" t="s">
        <v>104</v>
      </c>
      <c r="C78" s="30">
        <v>1.218</v>
      </c>
      <c r="D78" s="29">
        <v>3</v>
      </c>
      <c r="E78" s="32">
        <f>C78/D78</f>
        <v>0.40599999999999997</v>
      </c>
      <c r="F78" s="28"/>
      <c r="G78" s="28"/>
      <c r="H78" s="28">
        <v>10</v>
      </c>
      <c r="I78" s="28"/>
    </row>
    <row r="79" spans="1:9" s="31" customFormat="1" ht="105" x14ac:dyDescent="0.2">
      <c r="A79" s="17">
        <v>7</v>
      </c>
      <c r="B79" s="36" t="s">
        <v>86</v>
      </c>
      <c r="C79" s="30">
        <v>0</v>
      </c>
      <c r="D79" s="29">
        <v>5</v>
      </c>
      <c r="E79" s="32">
        <f>C79/D79</f>
        <v>0</v>
      </c>
      <c r="F79" s="28"/>
      <c r="G79" s="28"/>
      <c r="H79" s="28">
        <v>1</v>
      </c>
      <c r="I79" s="28"/>
    </row>
    <row r="80" spans="1:9" s="31" customFormat="1" ht="90" x14ac:dyDescent="0.2">
      <c r="A80" s="17">
        <v>8</v>
      </c>
      <c r="B80" s="50" t="s">
        <v>87</v>
      </c>
      <c r="C80" s="30">
        <v>1.1970000000000001</v>
      </c>
      <c r="D80" s="29">
        <v>5</v>
      </c>
      <c r="E80" s="30">
        <f>C80/1</f>
        <v>1.1970000000000001</v>
      </c>
      <c r="F80" s="28"/>
      <c r="G80" s="28"/>
      <c r="H80" s="28">
        <v>7</v>
      </c>
      <c r="I80" s="28"/>
    </row>
    <row r="81" spans="1:9" s="31" customFormat="1" ht="60" x14ac:dyDescent="0.2">
      <c r="A81" s="17">
        <v>9</v>
      </c>
      <c r="B81" s="35" t="s">
        <v>88</v>
      </c>
      <c r="C81" s="30">
        <v>0.38100000000000001</v>
      </c>
      <c r="D81" s="29">
        <v>3</v>
      </c>
      <c r="E81" s="30">
        <f t="shared" ref="E81" si="12">C81/1</f>
        <v>0.38100000000000001</v>
      </c>
      <c r="F81" s="28"/>
      <c r="G81" s="28"/>
      <c r="H81" s="28">
        <v>3</v>
      </c>
      <c r="I81" s="28"/>
    </row>
    <row r="82" spans="1:9" s="31" customFormat="1" ht="75" x14ac:dyDescent="0.2">
      <c r="A82" s="36">
        <v>10</v>
      </c>
      <c r="B82" s="35" t="s">
        <v>89</v>
      </c>
      <c r="C82" s="52">
        <v>1.923</v>
      </c>
      <c r="D82" s="37">
        <v>6</v>
      </c>
      <c r="E82" s="45">
        <f t="shared" ref="E82:E89" si="13">C82/D82</f>
        <v>0.32050000000000001</v>
      </c>
      <c r="F82" s="36"/>
      <c r="G82" s="36"/>
      <c r="H82" s="36">
        <v>0</v>
      </c>
      <c r="I82" s="36"/>
    </row>
    <row r="83" spans="1:9" s="31" customFormat="1" ht="75" x14ac:dyDescent="0.2">
      <c r="A83" s="36">
        <v>11</v>
      </c>
      <c r="B83" s="35" t="s">
        <v>49</v>
      </c>
      <c r="C83" s="52">
        <v>1.1859999999999999</v>
      </c>
      <c r="D83" s="37">
        <v>4</v>
      </c>
      <c r="E83" s="45">
        <f t="shared" si="13"/>
        <v>0.29649999999999999</v>
      </c>
      <c r="F83" s="36"/>
      <c r="G83" s="36"/>
      <c r="H83" s="36">
        <v>4</v>
      </c>
      <c r="I83" s="36"/>
    </row>
    <row r="84" spans="1:9" s="31" customFormat="1" ht="120" x14ac:dyDescent="0.2">
      <c r="A84" s="17">
        <v>12</v>
      </c>
      <c r="B84" s="41" t="s">
        <v>100</v>
      </c>
      <c r="C84" s="52">
        <v>0.81100000000000005</v>
      </c>
      <c r="D84" s="29">
        <v>9</v>
      </c>
      <c r="E84" s="32">
        <f t="shared" si="13"/>
        <v>9.0111111111111114E-2</v>
      </c>
      <c r="F84" s="28"/>
      <c r="G84" s="28"/>
      <c r="H84" s="36">
        <v>0</v>
      </c>
      <c r="I84" s="36"/>
    </row>
    <row r="85" spans="1:9" s="31" customFormat="1" ht="90" x14ac:dyDescent="0.2">
      <c r="A85" s="36">
        <v>13</v>
      </c>
      <c r="B85" s="35" t="s">
        <v>90</v>
      </c>
      <c r="C85" s="52">
        <v>2.3690000000000002</v>
      </c>
      <c r="D85" s="37">
        <v>4</v>
      </c>
      <c r="E85" s="45">
        <f t="shared" si="13"/>
        <v>0.59225000000000005</v>
      </c>
      <c r="F85" s="36"/>
      <c r="G85" s="36"/>
      <c r="H85" s="36">
        <v>14</v>
      </c>
      <c r="I85" s="36"/>
    </row>
    <row r="86" spans="1:9" s="31" customFormat="1" ht="90" x14ac:dyDescent="0.2">
      <c r="A86" s="17">
        <v>14</v>
      </c>
      <c r="B86" s="36" t="s">
        <v>50</v>
      </c>
      <c r="C86" s="52">
        <v>4.46</v>
      </c>
      <c r="D86" s="29">
        <v>6</v>
      </c>
      <c r="E86" s="32">
        <f>C86/D86</f>
        <v>0.74333333333333329</v>
      </c>
      <c r="F86" s="28"/>
      <c r="G86" s="28"/>
      <c r="H86" s="36">
        <v>204</v>
      </c>
      <c r="I86" s="36"/>
    </row>
    <row r="87" spans="1:9" s="31" customFormat="1" ht="105" x14ac:dyDescent="0.2">
      <c r="A87" s="17">
        <v>15</v>
      </c>
      <c r="B87" s="36" t="s">
        <v>51</v>
      </c>
      <c r="C87" s="30">
        <v>2.649</v>
      </c>
      <c r="D87" s="29">
        <v>7</v>
      </c>
      <c r="E87" s="32">
        <f t="shared" si="13"/>
        <v>0.37842857142857145</v>
      </c>
      <c r="F87" s="28"/>
      <c r="G87" s="28"/>
      <c r="H87" s="36">
        <v>31</v>
      </c>
      <c r="I87" s="36"/>
    </row>
    <row r="88" spans="1:9" s="31" customFormat="1" ht="120" x14ac:dyDescent="0.2">
      <c r="A88" s="17">
        <v>16</v>
      </c>
      <c r="B88" s="36" t="s">
        <v>91</v>
      </c>
      <c r="C88" s="28">
        <v>3.55</v>
      </c>
      <c r="D88" s="29">
        <v>5</v>
      </c>
      <c r="E88" s="30">
        <f t="shared" si="13"/>
        <v>0.71</v>
      </c>
      <c r="F88" s="28"/>
      <c r="G88" s="28"/>
      <c r="H88" s="36">
        <v>38</v>
      </c>
      <c r="I88" s="36"/>
    </row>
    <row r="89" spans="1:9" s="31" customFormat="1" ht="75" x14ac:dyDescent="0.2">
      <c r="A89" s="17">
        <v>17</v>
      </c>
      <c r="B89" s="35" t="s">
        <v>92</v>
      </c>
      <c r="C89" s="30">
        <v>0.38100000000000001</v>
      </c>
      <c r="D89" s="29">
        <v>6</v>
      </c>
      <c r="E89" s="45">
        <f t="shared" si="13"/>
        <v>6.3500000000000001E-2</v>
      </c>
      <c r="F89" s="28"/>
      <c r="G89" s="28"/>
      <c r="H89" s="28">
        <v>2</v>
      </c>
      <c r="I89" s="28"/>
    </row>
    <row r="90" spans="1:9" s="31" customFormat="1" ht="75" x14ac:dyDescent="0.2">
      <c r="A90" s="17">
        <v>18</v>
      </c>
      <c r="B90" s="35" t="s">
        <v>93</v>
      </c>
      <c r="C90" s="30">
        <v>0.38100000000000001</v>
      </c>
      <c r="D90" s="29">
        <v>3</v>
      </c>
      <c r="E90" s="30">
        <f>C90/1</f>
        <v>0.38100000000000001</v>
      </c>
      <c r="F90" s="28"/>
      <c r="G90" s="28"/>
      <c r="H90" s="28">
        <v>0</v>
      </c>
      <c r="I90" s="28"/>
    </row>
    <row r="91" spans="1:9" s="31" customFormat="1" ht="15" x14ac:dyDescent="0.2">
      <c r="A91" s="17"/>
      <c r="B91" s="35"/>
      <c r="C91" s="43"/>
      <c r="D91" s="29"/>
      <c r="E91" s="30"/>
      <c r="F91" s="28"/>
      <c r="G91" s="28"/>
      <c r="H91" s="28"/>
      <c r="I91" s="28"/>
    </row>
    <row r="92" spans="1:9" s="31" customFormat="1" ht="15" x14ac:dyDescent="0.2">
      <c r="A92" s="17"/>
      <c r="B92" s="35"/>
      <c r="C92" s="43"/>
      <c r="D92" s="29"/>
      <c r="E92" s="30"/>
      <c r="F92" s="28"/>
      <c r="G92" s="28"/>
      <c r="H92" s="28"/>
      <c r="I92" s="28"/>
    </row>
    <row r="93" spans="1:9" s="31" customFormat="1" ht="15" x14ac:dyDescent="0.2">
      <c r="A93" s="17"/>
      <c r="B93" s="35"/>
      <c r="C93" s="43"/>
      <c r="D93" s="29"/>
      <c r="E93" s="30"/>
      <c r="F93" s="28"/>
      <c r="G93" s="28"/>
      <c r="H93" s="28"/>
      <c r="I93" s="28"/>
    </row>
    <row r="94" spans="1:9" s="31" customFormat="1" ht="15" x14ac:dyDescent="0.2">
      <c r="A94" s="17"/>
      <c r="B94" s="35"/>
      <c r="C94" s="43"/>
      <c r="D94" s="29"/>
      <c r="E94" s="30"/>
      <c r="F94" s="28"/>
      <c r="G94" s="28"/>
      <c r="H94" s="28"/>
      <c r="I94" s="28"/>
    </row>
    <row r="95" spans="1:9" s="31" customFormat="1" ht="15" x14ac:dyDescent="0.2">
      <c r="A95" s="17"/>
      <c r="B95" s="35"/>
      <c r="C95" s="43"/>
      <c r="D95" s="29"/>
      <c r="E95" s="30"/>
      <c r="F95" s="28"/>
      <c r="G95" s="28"/>
      <c r="H95" s="28"/>
      <c r="I95" s="28"/>
    </row>
    <row r="96" spans="1:9" s="31" customFormat="1" ht="15" x14ac:dyDescent="0.2">
      <c r="A96" s="17"/>
      <c r="B96" s="35"/>
      <c r="C96" s="43"/>
      <c r="D96" s="29"/>
      <c r="E96" s="30"/>
      <c r="F96" s="28"/>
      <c r="G96" s="28"/>
      <c r="H96" s="28"/>
      <c r="I96" s="28"/>
    </row>
    <row r="97" spans="1:9" s="31" customFormat="1" ht="15" x14ac:dyDescent="0.2">
      <c r="A97" s="17"/>
      <c r="B97" s="35"/>
      <c r="C97" s="43"/>
      <c r="D97" s="29"/>
      <c r="E97" s="30"/>
      <c r="F97" s="28"/>
      <c r="G97" s="28"/>
      <c r="H97" s="28"/>
      <c r="I97" s="28"/>
    </row>
    <row r="98" spans="1:9" s="31" customFormat="1" ht="15" x14ac:dyDescent="0.2">
      <c r="A98" s="17"/>
      <c r="B98" s="35"/>
      <c r="C98" s="43"/>
      <c r="D98" s="29"/>
      <c r="E98" s="30"/>
      <c r="F98" s="28"/>
      <c r="G98" s="28"/>
      <c r="H98" s="28"/>
      <c r="I98" s="28"/>
    </row>
    <row r="99" spans="1:9" s="31" customFormat="1" ht="15" x14ac:dyDescent="0.2">
      <c r="A99" s="17"/>
      <c r="B99" s="41" t="s">
        <v>28</v>
      </c>
      <c r="C99" s="29"/>
      <c r="D99" s="29"/>
      <c r="E99" s="29"/>
      <c r="F99" s="28"/>
      <c r="G99" s="28"/>
      <c r="H99" s="28"/>
      <c r="I99" s="28"/>
    </row>
    <row r="100" spans="1:9" s="31" customFormat="1" ht="15" x14ac:dyDescent="0.2">
      <c r="A100" s="17"/>
      <c r="B100" s="41"/>
      <c r="C100" s="29"/>
      <c r="D100" s="29"/>
      <c r="E100" s="29"/>
      <c r="F100" s="28"/>
      <c r="G100" s="28"/>
      <c r="H100" s="28"/>
      <c r="I100" s="28"/>
    </row>
    <row r="101" spans="1:9" s="31" customFormat="1" ht="15" x14ac:dyDescent="0.2">
      <c r="A101" s="17"/>
      <c r="B101" s="41"/>
      <c r="C101" s="29"/>
      <c r="D101" s="29"/>
      <c r="E101" s="29"/>
      <c r="F101" s="28"/>
      <c r="G101" s="28"/>
      <c r="H101" s="28"/>
      <c r="I101" s="28"/>
    </row>
    <row r="102" spans="1:9" s="31" customFormat="1" ht="15" x14ac:dyDescent="0.2">
      <c r="A102" s="17"/>
      <c r="B102" s="41" t="s">
        <v>8</v>
      </c>
      <c r="C102" s="29"/>
      <c r="D102" s="29"/>
      <c r="E102" s="29"/>
      <c r="F102" s="28"/>
      <c r="G102" s="28"/>
      <c r="H102" s="28"/>
      <c r="I102" s="28"/>
    </row>
    <row r="103" spans="1:9" s="31" customFormat="1" ht="15" x14ac:dyDescent="0.2">
      <c r="A103" s="17"/>
      <c r="B103" s="35"/>
      <c r="C103" s="29"/>
      <c r="D103" s="29"/>
      <c r="E103" s="29"/>
      <c r="F103" s="28"/>
      <c r="G103" s="28"/>
      <c r="H103" s="28"/>
      <c r="I103" s="28"/>
    </row>
    <row r="104" spans="1:9" s="31" customFormat="1" ht="15" x14ac:dyDescent="0.2">
      <c r="A104" s="17"/>
      <c r="B104" s="35"/>
      <c r="C104" s="29"/>
      <c r="D104" s="29"/>
      <c r="E104" s="29"/>
      <c r="F104" s="28"/>
      <c r="G104" s="28"/>
      <c r="H104" s="28"/>
      <c r="I104" s="28"/>
    </row>
    <row r="105" spans="1:9" s="31" customFormat="1" ht="15" x14ac:dyDescent="0.2">
      <c r="A105" s="17"/>
      <c r="B105" s="41" t="s">
        <v>27</v>
      </c>
      <c r="C105" s="29"/>
      <c r="D105" s="29"/>
      <c r="E105" s="29"/>
      <c r="F105" s="28"/>
      <c r="G105" s="28"/>
      <c r="H105" s="28"/>
      <c r="I105" s="28"/>
    </row>
    <row r="106" spans="1:9" s="31" customFormat="1" ht="75" x14ac:dyDescent="0.2">
      <c r="A106" s="17"/>
      <c r="B106" s="35" t="s">
        <v>34</v>
      </c>
      <c r="C106" s="29"/>
      <c r="D106" s="29"/>
      <c r="E106" s="29"/>
      <c r="F106" s="28"/>
      <c r="G106" s="28"/>
      <c r="H106" s="28"/>
      <c r="I106" s="28">
        <v>1</v>
      </c>
    </row>
    <row r="107" spans="1:9" s="31" customFormat="1" ht="33.950000000000003" customHeight="1" x14ac:dyDescent="0.2">
      <c r="A107" s="17"/>
      <c r="B107" s="6" t="s">
        <v>33</v>
      </c>
      <c r="C107" s="29"/>
      <c r="D107" s="29"/>
      <c r="E107" s="29"/>
      <c r="F107" s="28"/>
      <c r="G107" s="28"/>
      <c r="H107" s="28"/>
      <c r="I107" s="28">
        <v>1</v>
      </c>
    </row>
    <row r="108" spans="1:9" s="4" customFormat="1" ht="15.75" x14ac:dyDescent="0.2">
      <c r="A108" s="7"/>
      <c r="B108" s="78" t="s">
        <v>4</v>
      </c>
      <c r="C108" s="78"/>
      <c r="D108" s="79"/>
      <c r="E108" s="53">
        <f>SUM(E8:E90)</f>
        <v>143.7411867521368</v>
      </c>
      <c r="F108" s="11">
        <v>43</v>
      </c>
      <c r="G108" s="11"/>
      <c r="H108" s="11">
        <f>SUM(H9:H90)</f>
        <v>697</v>
      </c>
      <c r="I108" s="11">
        <v>2</v>
      </c>
    </row>
    <row r="109" spans="1:9" s="4" customFormat="1" ht="15.75" x14ac:dyDescent="0.2">
      <c r="A109" s="7"/>
      <c r="B109" s="8"/>
      <c r="C109" s="9"/>
      <c r="D109" s="23"/>
      <c r="E109" s="10"/>
      <c r="F109" s="7"/>
      <c r="G109" s="7"/>
      <c r="H109" s="7"/>
      <c r="I109" s="7"/>
    </row>
    <row r="110" spans="1:9" s="4" customFormat="1" ht="15.75" x14ac:dyDescent="0.2">
      <c r="A110" s="7"/>
      <c r="B110" s="8"/>
      <c r="C110" s="9"/>
      <c r="D110" s="23"/>
      <c r="E110" s="10"/>
      <c r="F110" s="7"/>
      <c r="G110" s="7"/>
      <c r="H110" s="7"/>
      <c r="I110" s="7"/>
    </row>
    <row r="111" spans="1:9" s="4" customFormat="1" ht="15.75" x14ac:dyDescent="0.2">
      <c r="A111" s="7"/>
      <c r="B111" s="18"/>
      <c r="C111" s="19" t="s">
        <v>16</v>
      </c>
      <c r="D111" s="24" t="s">
        <v>1</v>
      </c>
      <c r="E111" s="15" t="s">
        <v>2</v>
      </c>
      <c r="F111" s="15" t="s">
        <v>3</v>
      </c>
      <c r="G111" s="15" t="s">
        <v>17</v>
      </c>
      <c r="H111" s="15"/>
      <c r="I111" s="15"/>
    </row>
    <row r="112" spans="1:9" ht="22.5" customHeight="1" x14ac:dyDescent="0.2">
      <c r="A112" s="14"/>
      <c r="B112" s="20" t="s">
        <v>32</v>
      </c>
      <c r="C112" s="21">
        <v>15</v>
      </c>
      <c r="D112" s="25">
        <v>144</v>
      </c>
      <c r="E112" s="49">
        <v>43</v>
      </c>
      <c r="F112" s="16">
        <v>697</v>
      </c>
      <c r="G112" s="38">
        <v>2</v>
      </c>
      <c r="H112" s="38"/>
      <c r="I112" s="38"/>
    </row>
    <row r="113" spans="1:10" s="4" customFormat="1" ht="59.1" customHeight="1" x14ac:dyDescent="0.2">
      <c r="A113" s="7"/>
      <c r="B113" s="20" t="s">
        <v>10</v>
      </c>
      <c r="C113" s="22" t="s">
        <v>18</v>
      </c>
      <c r="D113" s="26" t="s">
        <v>11</v>
      </c>
      <c r="E113" s="13" t="s">
        <v>21</v>
      </c>
      <c r="F113" s="12" t="s">
        <v>23</v>
      </c>
      <c r="G113" s="12" t="s">
        <v>25</v>
      </c>
      <c r="H113" s="12"/>
      <c r="I113" s="12"/>
    </row>
    <row r="114" spans="1:10" ht="31.5" x14ac:dyDescent="0.2">
      <c r="A114" s="14"/>
      <c r="B114" s="20" t="s">
        <v>9</v>
      </c>
      <c r="C114" s="22" t="s">
        <v>19</v>
      </c>
      <c r="D114" s="26" t="s">
        <v>22</v>
      </c>
      <c r="E114" s="13" t="s">
        <v>12</v>
      </c>
      <c r="F114" s="12" t="s">
        <v>24</v>
      </c>
      <c r="G114" s="12" t="s">
        <v>26</v>
      </c>
      <c r="H114" s="12"/>
      <c r="I114" s="12"/>
    </row>
    <row r="115" spans="1:10" x14ac:dyDescent="0.2">
      <c r="B115" s="33"/>
      <c r="C115" s="33"/>
      <c r="D115" s="39"/>
      <c r="E115" s="40"/>
      <c r="F115" s="33"/>
      <c r="G115" s="33"/>
      <c r="H115" s="33"/>
      <c r="I115" s="33"/>
      <c r="J115" s="33"/>
    </row>
    <row r="116" spans="1:10" x14ac:dyDescent="0.2">
      <c r="B116" s="33"/>
      <c r="C116" s="1">
        <f>C112/4</f>
        <v>3.75</v>
      </c>
      <c r="D116" s="51">
        <f>D112/30</f>
        <v>4.8</v>
      </c>
      <c r="E116" s="51">
        <f>E112/20</f>
        <v>2.15</v>
      </c>
      <c r="F116" s="51">
        <f>F112/120</f>
        <v>5.8083333333333336</v>
      </c>
      <c r="G116" s="34"/>
      <c r="H116" s="34"/>
      <c r="I116" s="34"/>
      <c r="J116" s="34"/>
    </row>
    <row r="117" spans="1:10" x14ac:dyDescent="0.2">
      <c r="B117" s="33"/>
      <c r="C117" s="33"/>
      <c r="D117" s="34"/>
      <c r="E117" s="34"/>
      <c r="F117" s="34"/>
      <c r="G117" s="34"/>
      <c r="H117" s="34"/>
      <c r="I117" s="34"/>
      <c r="J117" s="34"/>
    </row>
    <row r="118" spans="1:10" ht="78.400000000000006" customHeight="1" x14ac:dyDescent="0.2">
      <c r="B118" s="76" t="s">
        <v>20</v>
      </c>
      <c r="C118" s="77"/>
      <c r="D118" s="77"/>
      <c r="E118" s="77"/>
      <c r="F118" s="77"/>
      <c r="G118" s="77"/>
      <c r="H118" s="77"/>
      <c r="I118" s="77"/>
    </row>
    <row r="121" spans="1:10" ht="15.75" x14ac:dyDescent="0.2">
      <c r="B121" s="4"/>
    </row>
    <row r="122" spans="1:10" ht="15.75" x14ac:dyDescent="0.2">
      <c r="B122" s="4"/>
    </row>
    <row r="124" spans="1:10" ht="15" customHeight="1" x14ac:dyDescent="0.2">
      <c r="A124" s="2"/>
      <c r="D124" s="2"/>
      <c r="E124" s="2"/>
    </row>
    <row r="125" spans="1:10" ht="15" customHeight="1" x14ac:dyDescent="0.2">
      <c r="A125" s="2"/>
      <c r="D125" s="2"/>
      <c r="E125" s="2"/>
    </row>
  </sheetData>
  <mergeCells count="6">
    <mergeCell ref="B118:I118"/>
    <mergeCell ref="B108:D108"/>
    <mergeCell ref="A4:I4"/>
    <mergeCell ref="A1:I1"/>
    <mergeCell ref="A2:I2"/>
    <mergeCell ref="A3:I3"/>
  </mergeCells>
  <phoneticPr fontId="4" type="noConversion"/>
  <pageMargins left="0.69" right="0.3" top="0.88" bottom="0.65" header="0.511811023622047" footer="0.27559055118110198"/>
  <pageSetup paperSize="9" orientation="landscape" r:id="rId1"/>
  <headerFooter alignWithMargins="0">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1"/>
  <sheetViews>
    <sheetView tabSelected="1" topLeftCell="A76" workbookViewId="0">
      <selection activeCell="J104" sqref="J104"/>
    </sheetView>
  </sheetViews>
  <sheetFormatPr defaultRowHeight="12.75" x14ac:dyDescent="0.2"/>
  <cols>
    <col min="1" max="1" width="67.5703125" customWidth="1"/>
    <col min="2" max="2" width="12" customWidth="1"/>
    <col min="3" max="3" width="11.5703125" customWidth="1"/>
  </cols>
  <sheetData>
    <row r="1" spans="1:8" x14ac:dyDescent="0.2">
      <c r="A1" s="55"/>
      <c r="B1" s="55"/>
      <c r="C1" s="55"/>
      <c r="D1" s="55"/>
      <c r="E1" s="55"/>
      <c r="F1" s="55"/>
      <c r="G1" s="55"/>
      <c r="H1" s="55"/>
    </row>
    <row r="2" spans="1:8" x14ac:dyDescent="0.2">
      <c r="A2" s="55" t="s">
        <v>6</v>
      </c>
      <c r="B2" s="55"/>
      <c r="C2" s="55"/>
      <c r="D2" s="55"/>
      <c r="F2" s="55"/>
      <c r="G2" s="55"/>
      <c r="H2" s="55"/>
    </row>
    <row r="3" spans="1:8" x14ac:dyDescent="0.2">
      <c r="A3" s="55" t="s">
        <v>105</v>
      </c>
      <c r="B3" s="55"/>
      <c r="C3" s="55"/>
      <c r="D3" s="55"/>
      <c r="F3" s="55"/>
      <c r="G3" s="55"/>
      <c r="H3" s="55"/>
    </row>
    <row r="4" spans="1:8" x14ac:dyDescent="0.2">
      <c r="A4" s="55" t="s">
        <v>106</v>
      </c>
      <c r="B4" s="55"/>
      <c r="C4" s="55"/>
      <c r="D4" s="55"/>
      <c r="F4" s="55"/>
      <c r="G4" s="55"/>
      <c r="H4" s="55"/>
    </row>
    <row r="5" spans="1:8" x14ac:dyDescent="0.2">
      <c r="A5" s="55" t="s">
        <v>107</v>
      </c>
      <c r="B5" s="55"/>
      <c r="C5" s="55"/>
      <c r="D5" s="55"/>
      <c r="F5" s="55"/>
      <c r="G5" s="55"/>
      <c r="H5" s="55"/>
    </row>
    <row r="6" spans="1:8" x14ac:dyDescent="0.2">
      <c r="A6" s="55"/>
      <c r="B6" s="55"/>
      <c r="C6" s="55"/>
      <c r="D6" s="55"/>
      <c r="E6" s="55"/>
      <c r="F6" s="55"/>
      <c r="G6" s="55"/>
      <c r="H6" s="55"/>
    </row>
    <row r="7" spans="1:8" x14ac:dyDescent="0.2">
      <c r="A7" s="55"/>
      <c r="B7" s="55"/>
      <c r="C7" s="55"/>
      <c r="D7" s="55"/>
      <c r="E7" s="55"/>
      <c r="F7" s="55"/>
      <c r="G7" s="55"/>
      <c r="H7" s="55"/>
    </row>
    <row r="8" spans="1:8" x14ac:dyDescent="0.2">
      <c r="A8" s="56" t="s">
        <v>0</v>
      </c>
      <c r="B8" s="56" t="s">
        <v>1</v>
      </c>
      <c r="C8" s="56" t="s">
        <v>168</v>
      </c>
      <c r="D8" s="55" t="s">
        <v>167</v>
      </c>
      <c r="E8" s="55" t="s">
        <v>166</v>
      </c>
      <c r="F8" s="55"/>
      <c r="G8" s="55"/>
      <c r="H8" s="55"/>
    </row>
    <row r="9" spans="1:8" ht="63.95" customHeight="1" x14ac:dyDescent="0.2">
      <c r="A9" s="59" t="s">
        <v>80</v>
      </c>
      <c r="B9" s="62">
        <v>27.398</v>
      </c>
      <c r="C9" s="56">
        <f>B9</f>
        <v>27.398</v>
      </c>
      <c r="D9" s="62">
        <f>B9</f>
        <v>27.398</v>
      </c>
      <c r="E9" s="55"/>
      <c r="F9" s="55"/>
      <c r="G9" s="55"/>
      <c r="H9" s="55"/>
    </row>
    <row r="10" spans="1:8" ht="51" x14ac:dyDescent="0.2">
      <c r="A10" s="60" t="s">
        <v>156</v>
      </c>
      <c r="B10" s="63">
        <v>7.0979999999999999</v>
      </c>
      <c r="C10" s="56">
        <f>B10</f>
        <v>7.0979999999999999</v>
      </c>
      <c r="D10" s="62">
        <f>B10</f>
        <v>7.0979999999999999</v>
      </c>
      <c r="E10" s="63">
        <f>D10</f>
        <v>7.0979999999999999</v>
      </c>
      <c r="F10" s="55"/>
      <c r="G10" s="55"/>
      <c r="H10" s="55"/>
    </row>
    <row r="11" spans="1:8" ht="51" x14ac:dyDescent="0.2">
      <c r="A11" s="60" t="s">
        <v>155</v>
      </c>
      <c r="B11" s="63">
        <v>7.1</v>
      </c>
      <c r="C11" s="56">
        <f>B11</f>
        <v>7.1</v>
      </c>
      <c r="D11" s="62">
        <f t="shared" ref="D11:D19" si="0">B11</f>
        <v>7.1</v>
      </c>
      <c r="E11" s="63">
        <f>D11</f>
        <v>7.1</v>
      </c>
      <c r="F11" s="55"/>
      <c r="G11" s="55"/>
      <c r="H11" s="55"/>
    </row>
    <row r="12" spans="1:8" ht="63.75" x14ac:dyDescent="0.2">
      <c r="A12" s="60" t="s">
        <v>79</v>
      </c>
      <c r="B12" s="63">
        <v>7.1</v>
      </c>
      <c r="C12" s="56">
        <f>B12</f>
        <v>7.1</v>
      </c>
      <c r="D12" s="62">
        <f t="shared" si="0"/>
        <v>7.1</v>
      </c>
      <c r="E12" s="55"/>
      <c r="F12" s="55"/>
      <c r="G12" s="55"/>
      <c r="H12" s="55"/>
    </row>
    <row r="13" spans="1:8" ht="63.75" x14ac:dyDescent="0.2">
      <c r="A13" s="60" t="s">
        <v>71</v>
      </c>
      <c r="B13" s="63">
        <v>5.5350000000000001</v>
      </c>
      <c r="C13" s="56">
        <f t="shared" ref="C13:C16" si="1">B13</f>
        <v>5.5350000000000001</v>
      </c>
      <c r="D13" s="62">
        <f t="shared" si="0"/>
        <v>5.5350000000000001</v>
      </c>
      <c r="E13" s="55"/>
      <c r="F13" s="55"/>
      <c r="G13" s="55"/>
      <c r="H13" s="55"/>
    </row>
    <row r="14" spans="1:8" ht="51" x14ac:dyDescent="0.2">
      <c r="A14" s="60" t="s">
        <v>108</v>
      </c>
      <c r="B14" s="63">
        <v>5.9770000000000003</v>
      </c>
      <c r="C14" s="56">
        <f t="shared" si="1"/>
        <v>5.9770000000000003</v>
      </c>
      <c r="D14" s="62">
        <f t="shared" si="0"/>
        <v>5.9770000000000003</v>
      </c>
      <c r="E14" s="55"/>
      <c r="F14" s="55"/>
      <c r="G14" s="55"/>
      <c r="H14" s="55"/>
    </row>
    <row r="15" spans="1:8" ht="51" x14ac:dyDescent="0.2">
      <c r="A15" s="60" t="s">
        <v>72</v>
      </c>
      <c r="B15" s="63">
        <v>5.9770000000000003</v>
      </c>
      <c r="C15" s="56">
        <f t="shared" si="1"/>
        <v>5.9770000000000003</v>
      </c>
      <c r="D15" s="62">
        <f t="shared" si="0"/>
        <v>5.9770000000000003</v>
      </c>
      <c r="E15" s="55"/>
      <c r="F15" s="55"/>
      <c r="G15" s="55"/>
      <c r="H15" s="55"/>
    </row>
    <row r="16" spans="1:8" ht="51" x14ac:dyDescent="0.2">
      <c r="A16" s="60" t="s">
        <v>154</v>
      </c>
      <c r="B16" s="63">
        <v>5.88</v>
      </c>
      <c r="C16" s="56">
        <f t="shared" si="1"/>
        <v>5.88</v>
      </c>
      <c r="D16" s="62">
        <f t="shared" si="0"/>
        <v>5.88</v>
      </c>
      <c r="E16" s="63">
        <f>D16</f>
        <v>5.88</v>
      </c>
      <c r="F16" s="55"/>
      <c r="G16" s="55"/>
      <c r="H16" s="55"/>
    </row>
    <row r="17" spans="1:8" ht="51" x14ac:dyDescent="0.2">
      <c r="A17" s="60" t="s">
        <v>153</v>
      </c>
      <c r="B17" s="63">
        <v>5.88</v>
      </c>
      <c r="C17" s="56">
        <f>B17</f>
        <v>5.88</v>
      </c>
      <c r="D17" s="62">
        <f t="shared" si="0"/>
        <v>5.88</v>
      </c>
      <c r="E17" s="63">
        <f>D17</f>
        <v>5.88</v>
      </c>
      <c r="F17" s="55"/>
      <c r="G17" s="55"/>
      <c r="H17" s="55"/>
    </row>
    <row r="18" spans="1:8" ht="63.75" x14ac:dyDescent="0.2">
      <c r="A18" s="60" t="s">
        <v>152</v>
      </c>
      <c r="B18" s="63">
        <v>5.88</v>
      </c>
      <c r="C18" s="56">
        <f>B18</f>
        <v>5.88</v>
      </c>
      <c r="D18" s="62">
        <f t="shared" si="0"/>
        <v>5.88</v>
      </c>
      <c r="E18" s="63">
        <f>D18</f>
        <v>5.88</v>
      </c>
      <c r="F18" s="55"/>
      <c r="G18" s="55"/>
      <c r="H18" s="55"/>
    </row>
    <row r="19" spans="1:8" ht="51" x14ac:dyDescent="0.2">
      <c r="A19" s="60" t="s">
        <v>151</v>
      </c>
      <c r="B19" s="63">
        <v>4.7060000000000004</v>
      </c>
      <c r="C19" s="56">
        <f t="shared" ref="C19:C20" si="2">B19</f>
        <v>4.7060000000000004</v>
      </c>
      <c r="D19" s="62">
        <f t="shared" si="0"/>
        <v>4.7060000000000004</v>
      </c>
      <c r="E19" s="63">
        <f>D19</f>
        <v>4.7060000000000004</v>
      </c>
      <c r="F19" s="55"/>
      <c r="G19" s="55"/>
      <c r="H19" s="55"/>
    </row>
    <row r="20" spans="1:8" ht="51" x14ac:dyDescent="0.2">
      <c r="A20" s="60" t="s">
        <v>50</v>
      </c>
      <c r="B20" s="65">
        <v>4.46</v>
      </c>
      <c r="C20" s="56">
        <f t="shared" si="2"/>
        <v>4.46</v>
      </c>
      <c r="D20" s="55"/>
      <c r="E20" s="55"/>
      <c r="F20" s="55"/>
      <c r="G20" s="55"/>
      <c r="H20" s="55"/>
    </row>
    <row r="21" spans="1:8" ht="51" x14ac:dyDescent="0.2">
      <c r="A21" s="60" t="s">
        <v>150</v>
      </c>
      <c r="B21" s="63">
        <v>4.7060000000000004</v>
      </c>
      <c r="C21" s="56">
        <f>B21</f>
        <v>4.7060000000000004</v>
      </c>
      <c r="D21" s="55"/>
      <c r="E21" s="63">
        <f>B21</f>
        <v>4.7060000000000004</v>
      </c>
      <c r="F21" s="55"/>
      <c r="G21" s="55"/>
      <c r="H21" s="55"/>
    </row>
    <row r="22" spans="1:8" ht="76.5" x14ac:dyDescent="0.2">
      <c r="A22" s="60" t="s">
        <v>91</v>
      </c>
      <c r="B22" s="66">
        <v>3.4119999999999999</v>
      </c>
      <c r="C22" s="56">
        <f>B22</f>
        <v>3.4119999999999999</v>
      </c>
      <c r="D22" s="66">
        <f>B22</f>
        <v>3.4119999999999999</v>
      </c>
      <c r="E22" s="55">
        <f>D22</f>
        <v>3.4119999999999999</v>
      </c>
      <c r="F22" s="55"/>
      <c r="G22" s="55"/>
      <c r="H22" s="55"/>
    </row>
    <row r="23" spans="1:8" ht="51" x14ac:dyDescent="0.2">
      <c r="A23" s="59" t="s">
        <v>158</v>
      </c>
      <c r="B23" s="63">
        <v>4.3239999999999998</v>
      </c>
      <c r="C23" s="56">
        <f t="shared" ref="C23:C25" si="3">B23</f>
        <v>4.3239999999999998</v>
      </c>
      <c r="D23" s="66">
        <f>B23</f>
        <v>4.3239999999999998</v>
      </c>
      <c r="E23" s="63">
        <f>D23</f>
        <v>4.3239999999999998</v>
      </c>
      <c r="F23" s="55"/>
      <c r="G23" s="55"/>
      <c r="H23" s="55"/>
    </row>
    <row r="24" spans="1:8" ht="38.25" x14ac:dyDescent="0.2">
      <c r="A24" s="60" t="s">
        <v>149</v>
      </c>
      <c r="B24" s="63">
        <v>4.3330000000000002</v>
      </c>
      <c r="C24" s="56">
        <f t="shared" si="3"/>
        <v>4.3330000000000002</v>
      </c>
      <c r="D24" s="66">
        <f>B24</f>
        <v>4.3330000000000002</v>
      </c>
      <c r="E24" s="63">
        <f>D24</f>
        <v>4.3330000000000002</v>
      </c>
      <c r="F24" s="55"/>
      <c r="G24" s="55"/>
      <c r="H24" s="55"/>
    </row>
    <row r="25" spans="1:8" ht="63.75" x14ac:dyDescent="0.2">
      <c r="A25" s="60" t="s">
        <v>44</v>
      </c>
      <c r="B25" s="64">
        <v>3.8069999999999999</v>
      </c>
      <c r="C25" s="56">
        <f t="shared" si="3"/>
        <v>3.8069999999999999</v>
      </c>
      <c r="D25" s="64">
        <f>B25</f>
        <v>3.8069999999999999</v>
      </c>
      <c r="E25" s="55">
        <f>D25</f>
        <v>3.8069999999999999</v>
      </c>
      <c r="F25" s="55"/>
      <c r="G25" s="55"/>
      <c r="H25" s="55"/>
    </row>
    <row r="26" spans="1:8" ht="63.75" x14ac:dyDescent="0.2">
      <c r="A26" s="60" t="s">
        <v>43</v>
      </c>
      <c r="B26" s="58">
        <v>3.5529999999999999</v>
      </c>
      <c r="C26" s="56">
        <f>B26</f>
        <v>3.5529999999999999</v>
      </c>
      <c r="D26" s="55"/>
      <c r="E26" s="55"/>
      <c r="F26" s="55"/>
      <c r="G26" s="55"/>
      <c r="H26" s="55"/>
    </row>
    <row r="27" spans="1:8" ht="63.75" x14ac:dyDescent="0.2">
      <c r="A27" s="60" t="s">
        <v>56</v>
      </c>
      <c r="B27" s="58">
        <v>2.3690000000000002</v>
      </c>
      <c r="C27" s="56">
        <f>B27</f>
        <v>2.3690000000000002</v>
      </c>
      <c r="D27" s="55"/>
      <c r="E27" s="55"/>
      <c r="F27" s="55"/>
      <c r="G27" s="55"/>
      <c r="H27" s="55"/>
    </row>
    <row r="28" spans="1:8" ht="51" x14ac:dyDescent="0.2">
      <c r="A28" s="60" t="s">
        <v>148</v>
      </c>
      <c r="B28" s="58">
        <v>5.88</v>
      </c>
      <c r="C28" s="56">
        <f t="shared" ref="C28:C30" si="4">B28</f>
        <v>5.88</v>
      </c>
      <c r="D28" s="58">
        <f>B28</f>
        <v>5.88</v>
      </c>
      <c r="E28" s="58">
        <f>D28</f>
        <v>5.88</v>
      </c>
      <c r="F28" s="55"/>
      <c r="G28" s="55"/>
      <c r="H28" s="55"/>
    </row>
    <row r="29" spans="1:8" ht="63.75" x14ac:dyDescent="0.2">
      <c r="A29" s="60" t="s">
        <v>51</v>
      </c>
      <c r="B29" s="67">
        <v>2.649</v>
      </c>
      <c r="C29" s="56">
        <f t="shared" si="4"/>
        <v>2.649</v>
      </c>
      <c r="D29" s="55"/>
      <c r="E29" s="55"/>
      <c r="F29" s="55"/>
      <c r="G29" s="55"/>
      <c r="H29" s="55"/>
    </row>
    <row r="30" spans="1:8" ht="51" x14ac:dyDescent="0.2">
      <c r="A30" s="60" t="s">
        <v>90</v>
      </c>
      <c r="B30" s="67">
        <v>2.3690000000000002</v>
      </c>
      <c r="C30" s="56">
        <f t="shared" si="4"/>
        <v>2.3690000000000002</v>
      </c>
      <c r="D30" s="55"/>
      <c r="E30" s="55"/>
      <c r="F30" s="55"/>
      <c r="G30" s="55"/>
      <c r="H30" s="55"/>
    </row>
    <row r="31" spans="1:8" ht="51" x14ac:dyDescent="0.2">
      <c r="A31" s="60" t="s">
        <v>89</v>
      </c>
      <c r="B31" s="67">
        <v>1.923</v>
      </c>
      <c r="C31" s="56">
        <f>B31</f>
        <v>1.923</v>
      </c>
      <c r="D31" s="55"/>
      <c r="E31" s="55"/>
      <c r="F31" s="55"/>
      <c r="G31" s="55"/>
      <c r="H31" s="55"/>
    </row>
    <row r="32" spans="1:8" ht="51" x14ac:dyDescent="0.2">
      <c r="A32" s="60" t="s">
        <v>118</v>
      </c>
      <c r="B32" s="67">
        <v>1.1970000000000001</v>
      </c>
      <c r="C32" s="56">
        <f>B32</f>
        <v>1.1970000000000001</v>
      </c>
      <c r="D32" s="55"/>
      <c r="E32" s="55"/>
      <c r="F32" s="55"/>
      <c r="G32" s="55"/>
      <c r="H32" s="55"/>
    </row>
    <row r="33" spans="1:8" ht="38.25" x14ac:dyDescent="0.2">
      <c r="A33" s="60" t="s">
        <v>120</v>
      </c>
      <c r="B33" s="67">
        <v>1.1970000000000001</v>
      </c>
      <c r="C33" s="56">
        <f t="shared" ref="C33:C36" si="5">B33</f>
        <v>1.1970000000000001</v>
      </c>
      <c r="D33" s="55"/>
      <c r="E33" s="55"/>
      <c r="F33" s="55"/>
      <c r="G33" s="55"/>
      <c r="H33" s="55"/>
    </row>
    <row r="34" spans="1:8" ht="63.75" x14ac:dyDescent="0.2">
      <c r="A34" s="60" t="s">
        <v>138</v>
      </c>
      <c r="B34" s="67">
        <v>1.7549999999999999</v>
      </c>
      <c r="C34" s="56">
        <f t="shared" si="5"/>
        <v>1.7549999999999999</v>
      </c>
      <c r="D34" s="67">
        <f>B34</f>
        <v>1.7549999999999999</v>
      </c>
      <c r="E34" s="67">
        <f>D34</f>
        <v>1.7549999999999999</v>
      </c>
      <c r="F34" s="55"/>
      <c r="G34" s="55"/>
      <c r="H34" s="55"/>
    </row>
    <row r="35" spans="1:8" ht="51" x14ac:dyDescent="0.2">
      <c r="A35" s="60" t="s">
        <v>137</v>
      </c>
      <c r="B35" s="67">
        <v>1.7549999999999999</v>
      </c>
      <c r="C35" s="56">
        <f t="shared" si="5"/>
        <v>1.7549999999999999</v>
      </c>
      <c r="D35" s="67">
        <f>B35</f>
        <v>1.7549999999999999</v>
      </c>
      <c r="E35" s="67">
        <f>D35</f>
        <v>1.7549999999999999</v>
      </c>
      <c r="F35" s="55"/>
      <c r="G35" s="55"/>
      <c r="H35" s="55"/>
    </row>
    <row r="36" spans="1:8" ht="63.75" x14ac:dyDescent="0.2">
      <c r="A36" s="60" t="s">
        <v>119</v>
      </c>
      <c r="B36" s="67">
        <v>1.7549999999999999</v>
      </c>
      <c r="C36" s="56">
        <f t="shared" si="5"/>
        <v>1.7549999999999999</v>
      </c>
      <c r="D36" s="55"/>
      <c r="E36" s="55"/>
      <c r="F36" s="55"/>
      <c r="G36" s="55"/>
      <c r="H36" s="55"/>
    </row>
    <row r="37" spans="1:8" ht="38.25" x14ac:dyDescent="0.2">
      <c r="A37" s="60" t="s">
        <v>136</v>
      </c>
      <c r="B37" s="67">
        <v>1.7549999999999999</v>
      </c>
      <c r="C37" s="56">
        <f>B37</f>
        <v>1.7549999999999999</v>
      </c>
      <c r="D37" s="67">
        <f>B37</f>
        <v>1.7549999999999999</v>
      </c>
      <c r="E37" s="67">
        <f>D37</f>
        <v>1.7549999999999999</v>
      </c>
      <c r="F37" s="55"/>
      <c r="G37" s="55"/>
      <c r="H37" s="55"/>
    </row>
    <row r="38" spans="1:8" ht="51" x14ac:dyDescent="0.2">
      <c r="A38" s="60" t="s">
        <v>147</v>
      </c>
      <c r="B38" s="67">
        <v>1.7549999999999999</v>
      </c>
      <c r="C38" s="56">
        <f>B38</f>
        <v>1.7549999999999999</v>
      </c>
      <c r="D38" s="67">
        <f>B38</f>
        <v>1.7549999999999999</v>
      </c>
      <c r="E38" s="67">
        <f>D38</f>
        <v>1.7549999999999999</v>
      </c>
      <c r="F38" s="55"/>
      <c r="G38" s="55"/>
      <c r="H38" s="55"/>
    </row>
    <row r="39" spans="1:8" ht="51" x14ac:dyDescent="0.2">
      <c r="A39" s="60" t="s">
        <v>157</v>
      </c>
      <c r="B39" s="67">
        <v>1.7549999999999999</v>
      </c>
      <c r="C39" s="56">
        <f>B39</f>
        <v>1.7549999999999999</v>
      </c>
      <c r="D39" s="67">
        <f>B39</f>
        <v>1.7549999999999999</v>
      </c>
      <c r="E39" s="67">
        <f>D39</f>
        <v>1.7549999999999999</v>
      </c>
      <c r="F39" s="55"/>
      <c r="G39" s="55"/>
      <c r="H39" s="55"/>
    </row>
    <row r="40" spans="1:8" ht="38.25" x14ac:dyDescent="0.2">
      <c r="A40" s="60" t="s">
        <v>146</v>
      </c>
      <c r="B40" s="67">
        <v>1.7549999999999999</v>
      </c>
      <c r="C40" s="56">
        <f t="shared" ref="C40:C41" si="6">B40</f>
        <v>1.7549999999999999</v>
      </c>
      <c r="D40" s="67">
        <f>B40</f>
        <v>1.7549999999999999</v>
      </c>
      <c r="E40" s="67">
        <f>D40</f>
        <v>1.7549999999999999</v>
      </c>
      <c r="F40" s="55"/>
      <c r="G40" s="55"/>
      <c r="H40" s="55"/>
    </row>
    <row r="41" spans="1:8" ht="51" x14ac:dyDescent="0.2">
      <c r="A41" s="60" t="s">
        <v>128</v>
      </c>
      <c r="B41" s="58">
        <v>1.7549999999999999</v>
      </c>
      <c r="C41" s="56">
        <f t="shared" si="6"/>
        <v>1.7549999999999999</v>
      </c>
      <c r="D41" s="58">
        <f>B41</f>
        <v>1.7549999999999999</v>
      </c>
      <c r="E41" s="58">
        <f>D41</f>
        <v>1.7549999999999999</v>
      </c>
      <c r="F41" s="55"/>
      <c r="G41" s="55"/>
      <c r="H41" s="55"/>
    </row>
    <row r="42" spans="1:8" ht="38.25" x14ac:dyDescent="0.2">
      <c r="A42" s="60" t="s">
        <v>145</v>
      </c>
      <c r="B42" s="58">
        <v>1.7549999999999999</v>
      </c>
      <c r="C42" s="56">
        <f>B42</f>
        <v>1.7549999999999999</v>
      </c>
      <c r="D42" s="58">
        <f>B42</f>
        <v>1.7549999999999999</v>
      </c>
      <c r="E42" s="58">
        <f>D42</f>
        <v>1.7549999999999999</v>
      </c>
      <c r="F42" s="55"/>
      <c r="G42" s="55"/>
      <c r="H42" s="55"/>
    </row>
    <row r="43" spans="1:8" ht="38.25" x14ac:dyDescent="0.2">
      <c r="A43" s="60" t="s">
        <v>144</v>
      </c>
      <c r="B43" s="58">
        <v>1.7549999999999999</v>
      </c>
      <c r="C43" s="56">
        <f>B43</f>
        <v>1.7549999999999999</v>
      </c>
      <c r="D43" s="58">
        <f>B43</f>
        <v>1.7549999999999999</v>
      </c>
      <c r="E43" s="58">
        <f>D43</f>
        <v>1.7549999999999999</v>
      </c>
      <c r="F43" s="55"/>
      <c r="G43" s="55"/>
      <c r="H43" s="55"/>
    </row>
    <row r="44" spans="1:8" ht="51" x14ac:dyDescent="0.2">
      <c r="A44" s="60" t="s">
        <v>139</v>
      </c>
      <c r="B44" s="58">
        <v>1.7549999999999999</v>
      </c>
      <c r="C44" s="56">
        <f t="shared" ref="C44:C47" si="7">B44</f>
        <v>1.7549999999999999</v>
      </c>
      <c r="D44" s="58">
        <f>B44</f>
        <v>1.7549999999999999</v>
      </c>
      <c r="E44" s="58">
        <f>D44</f>
        <v>1.7549999999999999</v>
      </c>
      <c r="F44" s="55"/>
      <c r="G44" s="55"/>
      <c r="H44" s="55"/>
    </row>
    <row r="45" spans="1:8" ht="63.75" x14ac:dyDescent="0.2">
      <c r="A45" s="60" t="s">
        <v>133</v>
      </c>
      <c r="B45" s="58">
        <v>1.7549999999999999</v>
      </c>
      <c r="C45" s="56">
        <f t="shared" si="7"/>
        <v>1.7549999999999999</v>
      </c>
      <c r="D45" s="58">
        <f>B45</f>
        <v>1.7549999999999999</v>
      </c>
      <c r="E45" s="58">
        <f>D45</f>
        <v>1.7549999999999999</v>
      </c>
      <c r="F45" s="55"/>
      <c r="G45" s="55"/>
      <c r="H45" s="55"/>
    </row>
    <row r="46" spans="1:8" ht="51" x14ac:dyDescent="0.2">
      <c r="A46" s="60" t="s">
        <v>134</v>
      </c>
      <c r="B46" s="58">
        <v>1.7549999999999999</v>
      </c>
      <c r="C46" s="56">
        <f t="shared" si="7"/>
        <v>1.7549999999999999</v>
      </c>
      <c r="D46" s="58">
        <f>B46</f>
        <v>1.7549999999999999</v>
      </c>
      <c r="E46" s="58">
        <f>D46</f>
        <v>1.7549999999999999</v>
      </c>
      <c r="F46" s="55"/>
      <c r="G46" s="55"/>
      <c r="H46" s="55"/>
    </row>
    <row r="47" spans="1:8" ht="38.25" x14ac:dyDescent="0.2">
      <c r="A47" s="60" t="s">
        <v>140</v>
      </c>
      <c r="B47" s="67">
        <v>1.7549999999999999</v>
      </c>
      <c r="C47" s="56">
        <f t="shared" si="7"/>
        <v>1.7549999999999999</v>
      </c>
      <c r="D47" s="67">
        <f>B47</f>
        <v>1.7549999999999999</v>
      </c>
      <c r="E47" s="67">
        <f>D47</f>
        <v>1.7549999999999999</v>
      </c>
      <c r="F47" s="55"/>
      <c r="G47" s="55"/>
      <c r="H47" s="55"/>
    </row>
    <row r="48" spans="1:8" ht="38.25" x14ac:dyDescent="0.2">
      <c r="A48" s="60" t="s">
        <v>48</v>
      </c>
      <c r="B48" s="67">
        <v>1.7549999999999999</v>
      </c>
      <c r="C48" s="56">
        <f>B48</f>
        <v>1.7549999999999999</v>
      </c>
      <c r="D48" s="55"/>
      <c r="E48" s="55"/>
      <c r="F48" s="55"/>
      <c r="G48" s="55"/>
      <c r="H48" s="55"/>
    </row>
    <row r="49" spans="1:8" ht="38.25" x14ac:dyDescent="0.2">
      <c r="A49" s="73" t="s">
        <v>93</v>
      </c>
      <c r="B49" s="68">
        <v>1.7549999999999999</v>
      </c>
      <c r="C49" s="56">
        <f>B49</f>
        <v>1.7549999999999999</v>
      </c>
      <c r="D49" s="55"/>
      <c r="E49" s="55"/>
      <c r="F49" s="55"/>
      <c r="G49" s="55"/>
      <c r="H49" s="55"/>
    </row>
    <row r="50" spans="1:8" ht="38.25" x14ac:dyDescent="0.2">
      <c r="A50" s="60" t="s">
        <v>135</v>
      </c>
      <c r="B50" s="67">
        <v>1.1859999999999999</v>
      </c>
      <c r="C50" s="84">
        <f>B50</f>
        <v>1.1859999999999999</v>
      </c>
      <c r="D50" s="67">
        <f>B50</f>
        <v>1.1859999999999999</v>
      </c>
      <c r="E50" s="83">
        <f>D50</f>
        <v>1.1859999999999999</v>
      </c>
      <c r="F50" s="55"/>
      <c r="G50" s="55"/>
      <c r="H50" s="55"/>
    </row>
    <row r="51" spans="1:8" ht="63.75" x14ac:dyDescent="0.2">
      <c r="A51" s="60" t="s">
        <v>46</v>
      </c>
      <c r="B51" s="67">
        <v>1.2410000000000001</v>
      </c>
      <c r="C51" s="56"/>
      <c r="D51" s="55"/>
      <c r="E51" s="55"/>
      <c r="F51" s="55"/>
      <c r="G51" s="55"/>
      <c r="H51" s="55"/>
    </row>
    <row r="52" spans="1:8" ht="51" x14ac:dyDescent="0.2">
      <c r="A52" s="60" t="s">
        <v>104</v>
      </c>
      <c r="B52" s="67">
        <v>1.218</v>
      </c>
      <c r="C52" s="56"/>
      <c r="D52" s="55"/>
      <c r="E52" s="55"/>
      <c r="F52" s="55"/>
      <c r="G52" s="55"/>
      <c r="H52" s="55"/>
    </row>
    <row r="53" spans="1:8" ht="38.25" x14ac:dyDescent="0.2">
      <c r="A53" s="60" t="s">
        <v>47</v>
      </c>
      <c r="B53" s="67">
        <v>1.607</v>
      </c>
      <c r="C53" s="56"/>
      <c r="D53" s="55"/>
      <c r="E53" s="55"/>
      <c r="F53" s="55"/>
      <c r="G53" s="55"/>
      <c r="H53" s="55"/>
    </row>
    <row r="54" spans="1:8" ht="63.75" x14ac:dyDescent="0.2">
      <c r="A54" s="60" t="s">
        <v>121</v>
      </c>
      <c r="B54" s="67">
        <v>0.81100000000000005</v>
      </c>
      <c r="C54" s="56"/>
      <c r="D54" s="55"/>
      <c r="E54" s="55"/>
      <c r="F54" s="55"/>
      <c r="G54" s="55"/>
      <c r="H54" s="55"/>
    </row>
    <row r="55" spans="1:8" ht="38.25" x14ac:dyDescent="0.2">
      <c r="A55" s="73" t="s">
        <v>53</v>
      </c>
      <c r="B55" s="68">
        <v>0</v>
      </c>
      <c r="C55" s="56"/>
      <c r="D55" s="55"/>
      <c r="E55" s="55"/>
      <c r="F55" s="55"/>
      <c r="G55" s="55"/>
      <c r="H55" s="55"/>
    </row>
    <row r="56" spans="1:8" ht="38.25" x14ac:dyDescent="0.2">
      <c r="A56" s="60" t="s">
        <v>141</v>
      </c>
      <c r="B56" s="67">
        <v>0</v>
      </c>
      <c r="C56" s="56"/>
      <c r="D56" s="67">
        <v>0</v>
      </c>
      <c r="E56" s="55"/>
      <c r="F56" s="55"/>
      <c r="G56" s="55"/>
      <c r="H56" s="55"/>
    </row>
    <row r="57" spans="1:8" ht="51" x14ac:dyDescent="0.2">
      <c r="A57" s="73" t="s">
        <v>55</v>
      </c>
      <c r="B57" s="68">
        <v>0</v>
      </c>
      <c r="C57" s="56"/>
      <c r="D57" s="55"/>
      <c r="E57" s="55"/>
      <c r="F57" s="55"/>
      <c r="G57" s="55"/>
      <c r="H57" s="55"/>
    </row>
    <row r="58" spans="1:8" ht="38.25" x14ac:dyDescent="0.2">
      <c r="A58" s="73" t="s">
        <v>61</v>
      </c>
      <c r="B58" s="68">
        <v>0</v>
      </c>
      <c r="C58" s="56"/>
      <c r="D58" s="55"/>
      <c r="E58" s="55"/>
      <c r="F58" s="55"/>
      <c r="G58" s="55"/>
      <c r="H58" s="55"/>
    </row>
    <row r="59" spans="1:8" ht="38.25" x14ac:dyDescent="0.2">
      <c r="A59" s="60" t="s">
        <v>62</v>
      </c>
      <c r="B59" s="67">
        <v>0.38100000000000001</v>
      </c>
      <c r="C59" s="56"/>
      <c r="D59" s="55"/>
      <c r="E59" s="55"/>
      <c r="F59" s="55"/>
      <c r="G59" s="55"/>
      <c r="H59" s="55"/>
    </row>
    <row r="60" spans="1:8" ht="38.25" x14ac:dyDescent="0.2">
      <c r="A60" s="60" t="s">
        <v>97</v>
      </c>
      <c r="B60" s="67">
        <v>0.38100000000000001</v>
      </c>
      <c r="C60" s="56"/>
      <c r="D60" s="55"/>
      <c r="E60" s="55"/>
      <c r="F60" s="55"/>
      <c r="G60" s="55"/>
      <c r="H60" s="55"/>
    </row>
    <row r="61" spans="1:8" ht="51" x14ac:dyDescent="0.2">
      <c r="A61" s="60" t="s">
        <v>69</v>
      </c>
      <c r="B61" s="67">
        <v>0.38100000000000001</v>
      </c>
      <c r="C61" s="56"/>
      <c r="D61" s="55"/>
      <c r="E61" s="55"/>
      <c r="F61" s="55"/>
      <c r="G61" s="55"/>
      <c r="H61" s="55"/>
    </row>
    <row r="62" spans="1:8" ht="38.25" x14ac:dyDescent="0.2">
      <c r="A62" s="60" t="s">
        <v>142</v>
      </c>
      <c r="B62" s="67">
        <v>0.38100000000000001</v>
      </c>
      <c r="C62" s="56"/>
      <c r="D62" s="67">
        <f>B62</f>
        <v>0.38100000000000001</v>
      </c>
      <c r="E62" s="67">
        <f>D62</f>
        <v>0.38100000000000001</v>
      </c>
      <c r="F62" s="55"/>
      <c r="G62" s="55"/>
      <c r="H62" s="55"/>
    </row>
    <row r="63" spans="1:8" ht="51" x14ac:dyDescent="0.2">
      <c r="A63" s="60" t="s">
        <v>130</v>
      </c>
      <c r="B63" s="67">
        <v>0.38100000000000001</v>
      </c>
      <c r="C63" s="56"/>
      <c r="D63" s="67">
        <f>B63</f>
        <v>0.38100000000000001</v>
      </c>
      <c r="E63" s="67">
        <f>D63</f>
        <v>0.38100000000000001</v>
      </c>
      <c r="F63" s="55"/>
      <c r="G63" s="55"/>
      <c r="H63" s="55"/>
    </row>
    <row r="64" spans="1:8" ht="38.25" x14ac:dyDescent="0.2">
      <c r="A64" s="60" t="s">
        <v>129</v>
      </c>
      <c r="B64" s="67">
        <v>0.38100000000000001</v>
      </c>
      <c r="C64" s="56"/>
      <c r="D64" s="67">
        <f>B64</f>
        <v>0.38100000000000001</v>
      </c>
      <c r="E64" s="67">
        <f>D64</f>
        <v>0.38100000000000001</v>
      </c>
      <c r="F64" s="55"/>
      <c r="G64" s="55"/>
      <c r="H64" s="55"/>
    </row>
    <row r="65" spans="1:8" ht="38.25" x14ac:dyDescent="0.2">
      <c r="A65" s="60" t="s">
        <v>143</v>
      </c>
      <c r="B65" s="67">
        <v>0.38100000000000001</v>
      </c>
      <c r="C65" s="56"/>
      <c r="D65" s="67">
        <f>B65</f>
        <v>0.38100000000000001</v>
      </c>
      <c r="E65" s="67">
        <f>D65</f>
        <v>0.38100000000000001</v>
      </c>
      <c r="F65" s="55"/>
      <c r="G65" s="55"/>
      <c r="H65" s="55"/>
    </row>
    <row r="66" spans="1:8" ht="38.25" x14ac:dyDescent="0.2">
      <c r="A66" s="60" t="s">
        <v>131</v>
      </c>
      <c r="B66" s="67">
        <v>0.38100000000000001</v>
      </c>
      <c r="C66" s="56"/>
      <c r="D66" s="67">
        <f>B66</f>
        <v>0.38100000000000001</v>
      </c>
      <c r="E66" s="67">
        <f>D66</f>
        <v>0.38100000000000001</v>
      </c>
      <c r="F66" s="55"/>
      <c r="G66" s="55"/>
      <c r="H66" s="55"/>
    </row>
    <row r="67" spans="1:8" ht="52.5" customHeight="1" x14ac:dyDescent="0.2">
      <c r="A67" s="73" t="s">
        <v>88</v>
      </c>
      <c r="B67" s="68">
        <v>0.38100000000000001</v>
      </c>
      <c r="C67" s="56"/>
      <c r="D67" s="55"/>
      <c r="E67" s="55"/>
      <c r="F67" s="55"/>
      <c r="G67" s="55"/>
      <c r="H67" s="55"/>
    </row>
    <row r="68" spans="1:8" ht="51.6" customHeight="1" x14ac:dyDescent="0.2">
      <c r="A68" s="73" t="s">
        <v>78</v>
      </c>
      <c r="B68" s="74">
        <v>0.49399999999999999</v>
      </c>
      <c r="C68" s="56"/>
      <c r="D68" s="55"/>
      <c r="E68" s="55"/>
      <c r="F68" s="55"/>
      <c r="G68" s="55"/>
      <c r="H68" s="55"/>
    </row>
    <row r="69" spans="1:8" ht="51" x14ac:dyDescent="0.2">
      <c r="A69" s="73" t="s">
        <v>132</v>
      </c>
      <c r="B69" s="74">
        <v>0</v>
      </c>
      <c r="C69" s="56"/>
      <c r="D69" s="55"/>
      <c r="E69" s="55"/>
      <c r="F69" s="55"/>
      <c r="G69" s="55"/>
      <c r="H69" s="55"/>
    </row>
    <row r="70" spans="1:8" ht="38.25" x14ac:dyDescent="0.2">
      <c r="A70" s="73" t="s">
        <v>92</v>
      </c>
      <c r="B70" s="75">
        <v>0.38100000000000001</v>
      </c>
      <c r="C70" s="55"/>
      <c r="D70" s="55"/>
      <c r="E70" s="55"/>
      <c r="F70" s="55"/>
      <c r="G70" s="55"/>
      <c r="H70" s="55"/>
    </row>
    <row r="71" spans="1:8" x14ac:dyDescent="0.2">
      <c r="A71" s="59"/>
      <c r="B71" s="56">
        <f>SUM(B9:B70)</f>
        <v>173.15699999999995</v>
      </c>
      <c r="C71" s="56">
        <f>SUM(C9:C59)</f>
        <v>163.97599999999994</v>
      </c>
      <c r="D71" s="55">
        <f>SUM(D9:D70)</f>
        <v>136.19299999999996</v>
      </c>
      <c r="E71" s="55">
        <f>SUM(E10:E66)</f>
        <v>88.911999999999949</v>
      </c>
      <c r="F71" s="55"/>
      <c r="G71" s="55"/>
      <c r="H71" s="55"/>
    </row>
    <row r="72" spans="1:8" x14ac:dyDescent="0.2">
      <c r="A72" s="59"/>
      <c r="B72" s="56"/>
      <c r="C72" s="56"/>
      <c r="D72" s="55"/>
      <c r="E72" s="55"/>
      <c r="F72" s="55"/>
      <c r="G72" s="55"/>
      <c r="H72" s="55"/>
    </row>
    <row r="73" spans="1:8" x14ac:dyDescent="0.2">
      <c r="A73" s="59"/>
      <c r="B73" s="56"/>
      <c r="C73" s="56"/>
      <c r="D73" s="55"/>
      <c r="E73" s="55"/>
      <c r="F73" s="55"/>
      <c r="G73" s="55"/>
      <c r="H73" s="55"/>
    </row>
    <row r="74" spans="1:8" x14ac:dyDescent="0.2">
      <c r="A74" s="55"/>
      <c r="B74" s="56"/>
      <c r="C74" s="56"/>
      <c r="D74" s="55"/>
      <c r="E74" s="55"/>
      <c r="F74" s="55"/>
      <c r="G74" s="55"/>
      <c r="H74" s="55"/>
    </row>
    <row r="75" spans="1:8" x14ac:dyDescent="0.2">
      <c r="A75" s="55"/>
      <c r="B75" s="56"/>
      <c r="C75" s="56"/>
      <c r="D75" s="55"/>
      <c r="E75" s="55"/>
      <c r="F75" s="55"/>
      <c r="G75" s="55"/>
      <c r="H75" s="55"/>
    </row>
    <row r="76" spans="1:8" x14ac:dyDescent="0.2">
      <c r="A76" s="55"/>
      <c r="B76" s="56"/>
      <c r="C76" s="56"/>
      <c r="D76" s="55"/>
      <c r="E76" s="55"/>
      <c r="F76" s="55"/>
      <c r="G76" s="55"/>
      <c r="H76" s="55"/>
    </row>
    <row r="77" spans="1:8" x14ac:dyDescent="0.2">
      <c r="A77" s="55"/>
      <c r="B77" s="56"/>
      <c r="C77" s="56"/>
      <c r="D77" s="55"/>
      <c r="E77" s="55"/>
      <c r="F77" s="55"/>
      <c r="G77" s="55"/>
      <c r="H77" s="55"/>
    </row>
    <row r="78" spans="1:8" x14ac:dyDescent="0.2">
      <c r="A78" s="55"/>
      <c r="B78" s="56"/>
      <c r="C78" s="56"/>
      <c r="D78" s="55"/>
      <c r="E78" s="55"/>
      <c r="F78" s="55"/>
      <c r="G78" s="55"/>
      <c r="H78" s="55"/>
    </row>
    <row r="79" spans="1:8" x14ac:dyDescent="0.2">
      <c r="A79" s="55"/>
      <c r="B79" s="56"/>
      <c r="C79" s="56"/>
      <c r="D79" s="55"/>
      <c r="E79" s="55"/>
      <c r="F79" s="55"/>
      <c r="G79" s="55"/>
      <c r="H79" s="55"/>
    </row>
    <row r="80" spans="1:8" x14ac:dyDescent="0.2">
      <c r="A80" s="55"/>
      <c r="B80" s="56"/>
      <c r="C80" s="56"/>
      <c r="D80" s="55"/>
      <c r="E80" s="55"/>
      <c r="F80" s="55"/>
      <c r="G80" s="55"/>
      <c r="H80" s="55"/>
    </row>
    <row r="81" spans="1:8" x14ac:dyDescent="0.2">
      <c r="A81" s="55"/>
      <c r="B81" s="56"/>
      <c r="C81" s="56"/>
      <c r="D81" s="55"/>
      <c r="E81" s="55"/>
      <c r="F81" s="55"/>
      <c r="G81" s="55"/>
      <c r="H81" s="55"/>
    </row>
    <row r="82" spans="1:8" x14ac:dyDescent="0.2">
      <c r="A82" s="55"/>
      <c r="B82" s="56"/>
      <c r="C82" s="56"/>
      <c r="D82" s="55"/>
      <c r="E82" s="55"/>
      <c r="F82" s="55"/>
      <c r="G82" s="55"/>
      <c r="H82" s="55"/>
    </row>
    <row r="83" spans="1:8" x14ac:dyDescent="0.2">
      <c r="A83" s="55"/>
      <c r="B83" s="56"/>
      <c r="C83" s="56"/>
      <c r="D83" s="55"/>
      <c r="E83" s="55"/>
      <c r="F83" s="55"/>
      <c r="G83" s="55"/>
      <c r="H83" s="55"/>
    </row>
    <row r="84" spans="1:8" x14ac:dyDescent="0.2">
      <c r="A84" s="55"/>
      <c r="B84" s="56"/>
      <c r="C84" s="56"/>
      <c r="D84" s="55"/>
      <c r="E84" s="55"/>
      <c r="F84" s="55"/>
      <c r="G84" s="55"/>
      <c r="H84" s="55"/>
    </row>
    <row r="85" spans="1:8" x14ac:dyDescent="0.2">
      <c r="A85" s="55"/>
      <c r="B85" s="56"/>
      <c r="C85" s="56"/>
      <c r="D85" s="55"/>
      <c r="E85" s="55"/>
      <c r="F85" s="55"/>
      <c r="G85" s="55"/>
      <c r="H85" s="55"/>
    </row>
    <row r="86" spans="1:8" x14ac:dyDescent="0.2">
      <c r="A86" s="55" t="s">
        <v>14</v>
      </c>
      <c r="B86" s="56"/>
      <c r="C86" s="56"/>
      <c r="D86" s="55"/>
      <c r="E86" s="55"/>
      <c r="F86" s="55"/>
      <c r="G86" s="55"/>
      <c r="H86" s="55"/>
    </row>
    <row r="87" spans="1:8" x14ac:dyDescent="0.2">
      <c r="A87" s="55"/>
      <c r="B87" s="55"/>
      <c r="C87" s="55"/>
      <c r="D87" s="55"/>
      <c r="E87" s="55"/>
      <c r="F87" s="55"/>
      <c r="G87" s="55"/>
      <c r="H87" s="55"/>
    </row>
    <row r="88" spans="1:8" x14ac:dyDescent="0.2">
      <c r="A88" s="55" t="s">
        <v>28</v>
      </c>
      <c r="B88" s="55"/>
      <c r="C88" s="55"/>
      <c r="D88" s="55"/>
      <c r="E88" s="55"/>
      <c r="F88" s="55"/>
      <c r="G88" s="55"/>
      <c r="H88" s="55"/>
    </row>
    <row r="89" spans="1:8" x14ac:dyDescent="0.2">
      <c r="A89" s="55"/>
      <c r="B89" s="55"/>
      <c r="C89" s="55"/>
      <c r="D89" s="55"/>
      <c r="E89" s="55"/>
      <c r="F89" s="55"/>
      <c r="G89" s="55"/>
      <c r="H89" s="55"/>
    </row>
    <row r="90" spans="1:8" x14ac:dyDescent="0.2">
      <c r="A90" s="55"/>
      <c r="B90" s="55"/>
      <c r="C90" s="55"/>
      <c r="D90" s="55"/>
      <c r="E90" s="55"/>
      <c r="F90" s="55"/>
      <c r="G90" s="55"/>
      <c r="H90" s="55"/>
    </row>
    <row r="91" spans="1:8" x14ac:dyDescent="0.2">
      <c r="A91" s="55" t="s">
        <v>8</v>
      </c>
      <c r="B91" s="55"/>
      <c r="C91" s="55"/>
      <c r="D91" s="55"/>
      <c r="E91" s="55"/>
      <c r="F91" s="55"/>
      <c r="G91" s="55"/>
      <c r="H91" s="55"/>
    </row>
    <row r="92" spans="1:8" x14ac:dyDescent="0.2">
      <c r="A92" s="55"/>
      <c r="B92" s="55"/>
      <c r="C92" s="55"/>
      <c r="D92" s="55"/>
      <c r="E92" s="55"/>
      <c r="F92" s="55"/>
      <c r="G92" s="55"/>
      <c r="H92" s="55"/>
    </row>
    <row r="93" spans="1:8" x14ac:dyDescent="0.2">
      <c r="A93" s="55" t="s">
        <v>27</v>
      </c>
      <c r="B93" s="55"/>
      <c r="C93" s="55"/>
      <c r="D93" s="55"/>
      <c r="E93" s="55"/>
      <c r="F93" s="55"/>
      <c r="G93" s="55"/>
      <c r="H93" s="55"/>
    </row>
    <row r="94" spans="1:8" x14ac:dyDescent="0.2">
      <c r="A94" s="55" t="s">
        <v>34</v>
      </c>
      <c r="B94" s="55"/>
      <c r="C94" s="55"/>
      <c r="D94" s="55"/>
      <c r="E94" s="55"/>
      <c r="F94" s="55"/>
      <c r="G94" s="55"/>
      <c r="H94" s="55"/>
    </row>
    <row r="95" spans="1:8" x14ac:dyDescent="0.2">
      <c r="A95" s="55" t="s">
        <v>33</v>
      </c>
      <c r="B95" s="55"/>
      <c r="C95" s="55"/>
      <c r="D95" s="55"/>
      <c r="E95" s="55"/>
      <c r="F95" s="55"/>
      <c r="G95" s="55"/>
      <c r="H95" s="55"/>
    </row>
    <row r="96" spans="1:8" x14ac:dyDescent="0.2">
      <c r="A96" s="56" t="s">
        <v>4</v>
      </c>
      <c r="B96" s="56"/>
      <c r="C96" s="56">
        <f>SUM(C11:C86)</f>
        <v>293.4559999999999</v>
      </c>
      <c r="D96" s="55"/>
      <c r="E96" s="55"/>
      <c r="F96" s="55"/>
      <c r="G96" s="55"/>
      <c r="H96" s="55"/>
    </row>
    <row r="97" spans="1:8" x14ac:dyDescent="0.2">
      <c r="A97" s="55"/>
      <c r="B97" s="55"/>
      <c r="C97" s="55"/>
      <c r="D97" s="55"/>
      <c r="E97" s="55"/>
      <c r="F97" s="55"/>
      <c r="G97" s="55"/>
      <c r="H97" s="55"/>
    </row>
    <row r="98" spans="1:8" x14ac:dyDescent="0.2">
      <c r="A98" s="55"/>
      <c r="B98" s="55"/>
      <c r="C98" s="55"/>
      <c r="D98" s="55"/>
      <c r="E98" s="55"/>
      <c r="F98" s="55"/>
      <c r="G98" s="55"/>
      <c r="H98" s="55"/>
    </row>
    <row r="99" spans="1:8" x14ac:dyDescent="0.2">
      <c r="A99" s="61" t="s">
        <v>116</v>
      </c>
      <c r="B99" s="58" t="s">
        <v>117</v>
      </c>
      <c r="C99" s="56"/>
      <c r="D99" s="55"/>
      <c r="E99" s="55"/>
      <c r="F99" s="55"/>
      <c r="G99" s="55"/>
      <c r="H99" s="55"/>
    </row>
    <row r="100" spans="1:8" x14ac:dyDescent="0.2">
      <c r="A100" s="58" t="s">
        <v>32</v>
      </c>
      <c r="B100" s="58">
        <v>12</v>
      </c>
      <c r="C100" s="56"/>
      <c r="D100" s="55"/>
      <c r="E100" s="55"/>
      <c r="F100" s="55"/>
      <c r="G100" s="55"/>
      <c r="H100" s="55"/>
    </row>
    <row r="101" spans="1:8" x14ac:dyDescent="0.2">
      <c r="A101" s="55"/>
      <c r="B101" s="55"/>
      <c r="C101" s="55"/>
      <c r="D101" s="55"/>
      <c r="E101" s="55"/>
      <c r="F101" s="55"/>
      <c r="G101" s="55"/>
      <c r="H101" s="55"/>
    </row>
    <row r="102" spans="1:8" x14ac:dyDescent="0.2">
      <c r="A102" s="55"/>
      <c r="B102" s="55"/>
      <c r="C102" s="55"/>
      <c r="D102" s="55"/>
      <c r="E102" s="55"/>
      <c r="F102" s="55"/>
      <c r="G102" s="55"/>
      <c r="H102" s="55"/>
    </row>
    <row r="103" spans="1:8" ht="18.75" x14ac:dyDescent="0.35">
      <c r="A103" s="15" t="s">
        <v>109</v>
      </c>
      <c r="B103" s="71" t="s">
        <v>122</v>
      </c>
      <c r="C103" s="69" t="s">
        <v>124</v>
      </c>
      <c r="D103" s="70" t="s">
        <v>125</v>
      </c>
      <c r="E103" s="70" t="s">
        <v>126</v>
      </c>
      <c r="F103" s="70" t="s">
        <v>127</v>
      </c>
      <c r="G103" s="72" t="s">
        <v>123</v>
      </c>
      <c r="H103" s="70"/>
    </row>
    <row r="104" spans="1:8" ht="15.75" x14ac:dyDescent="0.25">
      <c r="A104" s="57" t="s">
        <v>32</v>
      </c>
      <c r="B104" s="57">
        <v>50</v>
      </c>
      <c r="C104">
        <v>163.97</v>
      </c>
      <c r="D104" s="55">
        <v>163.97</v>
      </c>
      <c r="E104" s="55">
        <v>136.19300000000001</v>
      </c>
      <c r="F104" s="55">
        <v>88.912000000000006</v>
      </c>
      <c r="G104" s="57">
        <v>15</v>
      </c>
      <c r="H104" s="55"/>
    </row>
    <row r="105" spans="1:8" x14ac:dyDescent="0.2">
      <c r="A105" s="55"/>
      <c r="B105" s="55"/>
      <c r="C105" s="55"/>
      <c r="D105" s="55"/>
      <c r="E105" s="55"/>
      <c r="F105" s="55"/>
      <c r="G105" s="55"/>
      <c r="H105" s="55"/>
    </row>
    <row r="106" spans="1:8" ht="14.25" x14ac:dyDescent="0.25">
      <c r="A106" s="55" t="s">
        <v>112</v>
      </c>
      <c r="B106" s="55"/>
      <c r="C106" s="55"/>
      <c r="D106" s="55"/>
      <c r="E106" s="55"/>
      <c r="F106" s="55"/>
      <c r="G106" s="55"/>
      <c r="H106" s="55"/>
    </row>
    <row r="107" spans="1:8" x14ac:dyDescent="0.2">
      <c r="A107" s="55" t="s">
        <v>110</v>
      </c>
      <c r="B107" s="55"/>
      <c r="C107" s="55"/>
      <c r="D107" s="55"/>
      <c r="E107" s="55"/>
      <c r="F107" s="55"/>
      <c r="G107" s="55"/>
      <c r="H107" s="55"/>
    </row>
    <row r="108" spans="1:8" ht="14.25" x14ac:dyDescent="0.25">
      <c r="A108" s="55" t="s">
        <v>113</v>
      </c>
      <c r="B108" s="55"/>
      <c r="C108" s="55"/>
      <c r="D108" s="55"/>
      <c r="E108" s="55"/>
      <c r="F108" s="55"/>
      <c r="G108" s="55"/>
      <c r="H108" s="55"/>
    </row>
    <row r="109" spans="1:8" ht="14.25" x14ac:dyDescent="0.25">
      <c r="A109" s="55" t="s">
        <v>114</v>
      </c>
      <c r="B109" s="55"/>
      <c r="C109" s="55"/>
      <c r="D109" s="55"/>
      <c r="E109" s="55"/>
      <c r="F109" s="55"/>
      <c r="G109" s="55"/>
      <c r="H109" s="55"/>
    </row>
    <row r="110" spans="1:8" ht="14.25" x14ac:dyDescent="0.25">
      <c r="A110" s="55" t="s">
        <v>115</v>
      </c>
      <c r="B110" s="55"/>
      <c r="C110" s="55"/>
      <c r="D110" s="55"/>
      <c r="E110" s="55"/>
      <c r="F110" s="55"/>
      <c r="G110" s="55"/>
      <c r="H110" s="55"/>
    </row>
    <row r="111" spans="1:8" x14ac:dyDescent="0.2">
      <c r="A111" s="55" t="s">
        <v>111</v>
      </c>
      <c r="B111" s="55"/>
      <c r="C111" s="55"/>
      <c r="D111" s="55"/>
      <c r="E111" s="55"/>
      <c r="F111" s="55"/>
      <c r="G111" s="55"/>
      <c r="H111" s="55"/>
    </row>
  </sheetData>
  <sortState ref="A10:B70">
    <sortCondition descending="1" ref="B10:B70"/>
  </sortState>
  <phoneticPr fontId="4"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A27"/>
    </sheetView>
  </sheetViews>
  <sheetFormatPr defaultRowHeight="12.75" x14ac:dyDescent="0.2"/>
  <sheetData/>
  <phoneticPr fontId="4"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Sheet1!Print_Titles</vt:lpstr>
    </vt:vector>
  </TitlesOfParts>
  <Company>SIMON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UPB</dc:creator>
  <cp:lastModifiedBy>pc</cp:lastModifiedBy>
  <cp:lastPrinted>2018-09-07T11:13:44Z</cp:lastPrinted>
  <dcterms:created xsi:type="dcterms:W3CDTF">2013-12-04T12:42:01Z</dcterms:created>
  <dcterms:modified xsi:type="dcterms:W3CDTF">2020-11-26T13:45:52Z</dcterms:modified>
</cp:coreProperties>
</file>